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4" sheetId="1" r:id="rId1"/>
    <sheet name="Приложение №5" sheetId="2" r:id="rId2"/>
    <sheet name="Приложение №6" sheetId="3" r:id="rId3"/>
  </sheets>
  <definedNames>
    <definedName name="Excel_BuiltIn_Print_Area" localSheetId="1">'Приложение №5'!$A$1:$L$19</definedName>
    <definedName name="Excel_BuiltIn_Print_Titles" localSheetId="0">'Приложение №4'!$8:$10</definedName>
    <definedName name="Excel_BuiltIn_Print_Titles" localSheetId="2">'Приложение №6'!$8:$10</definedName>
    <definedName name="_xlnm.Print_Titles" localSheetId="0">'Приложение №4'!$8:$10</definedName>
    <definedName name="_xlnm.Print_Titles" localSheetId="2">'Приложение №6'!$8:$10</definedName>
    <definedName name="_xlnm.Print_Area" localSheetId="1">'Приложение №5'!$A$1:$L$19</definedName>
  </definedNames>
  <calcPr fullCalcOnLoad="1"/>
</workbook>
</file>

<file path=xl/sharedStrings.xml><?xml version="1.0" encoding="utf-8"?>
<sst xmlns="http://schemas.openxmlformats.org/spreadsheetml/2006/main" count="325" uniqueCount="101">
  <si>
    <t xml:space="preserve">Приложение №4
к муниципальной программе «Управление муниципальными финансами и муниципальным долгом  в Мари-Турекском муниципальном районе  на 2017- 2025 годы»
</t>
  </si>
  <si>
    <t>Ресурсное обеспечение реализации муниципальной программы «Управление муниципальными финансами и муниципальным долгом  в Мари-Турекском муниципальном районе  на 2017 - 2025 годы»</t>
  </si>
  <si>
    <t>Статус</t>
  </si>
  <si>
    <t>Наименование 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</si>
  <si>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</t>
  </si>
  <si>
    <t>Код бюджетной классификации</t>
  </si>
  <si>
    <t>Расходы (тыс. рублей) по годам</t>
  </si>
  <si>
    <t>Вед</t>
  </si>
  <si>
    <t>РзПз</t>
  </si>
  <si>
    <t>Цст</t>
  </si>
  <si>
    <t>ВР</t>
  </si>
  <si>
    <t>Муниципальная  программа</t>
  </si>
  <si>
    <t>«Управление муниципальными финансами и муниципальным долгом  в Мари-Турекском муниципальном районе  на 2017 - 2025 годы»</t>
  </si>
  <si>
    <r>
      <rPr>
        <b/>
        <sz val="13"/>
        <color indexed="8"/>
        <rFont val="Times New Roman"/>
        <family val="1"/>
      </rPr>
      <t xml:space="preserve"> </t>
    </r>
    <r>
      <rPr>
        <b/>
        <sz val="13"/>
        <rFont val="Times New Roman"/>
        <family val="1"/>
      </rPr>
      <t>Финансовое управление администрации Мари-Турекского муниципального района Республики Марий Эл</t>
    </r>
  </si>
  <si>
    <t>0000</t>
  </si>
  <si>
    <t>0500000000</t>
  </si>
  <si>
    <t>000</t>
  </si>
  <si>
    <t>Подпрограмма</t>
  </si>
  <si>
    <t>«Совершенствование бюджетной политики
и эффективное использование бюджетного потенциала
в Мари-Турекском муниципальном районе на 2017-2025 годы»</t>
  </si>
  <si>
    <t>0510000000</t>
  </si>
  <si>
    <t xml:space="preserve">Основное мероприятие </t>
  </si>
  <si>
    <t>«Развитие бюджетного планирования, формирование бюджета муниципального образования "Мари-Турекский муниципальный район" на очередной финансовый год и на плановый период»</t>
  </si>
  <si>
    <t>--//--//--</t>
  </si>
  <si>
    <t>0510100000</t>
  </si>
  <si>
    <t>Условно утверждаемые расходы</t>
  </si>
  <si>
    <t>0113</t>
  </si>
  <si>
    <t>0510129730</t>
  </si>
  <si>
    <t>880</t>
  </si>
  <si>
    <t>Основное мероприятие</t>
  </si>
  <si>
    <r>
      <rPr>
        <b/>
        <sz val="11"/>
        <color indexed="8"/>
        <rFont val="Times New Roman"/>
        <family val="1"/>
      </rPr>
      <t xml:space="preserve">   Основное мероприятие </t>
    </r>
    <r>
      <rPr>
        <b/>
        <sz val="12"/>
        <rFont val="Times New Roman"/>
        <family val="1"/>
      </rPr>
      <t>"Осуществление мер финансовой поддержки бюджетов поселений Мари-Турекского муниципального района"</t>
    </r>
  </si>
  <si>
    <t>0510200000</t>
  </si>
  <si>
    <t>Осуществление первичного воинского учета на территориях, где отсутствуют военные комиссариаты</t>
  </si>
  <si>
    <t>992</t>
  </si>
  <si>
    <t>0203</t>
  </si>
  <si>
    <t>0511151180</t>
  </si>
  <si>
    <t>530</t>
  </si>
  <si>
    <t>0510251180</t>
  </si>
  <si>
    <t xml:space="preserve">          Выравнивание бюджетной обеспеченности поселений из районного фонда финансовой поддержки</t>
  </si>
  <si>
    <t>1401</t>
  </si>
  <si>
    <t>0511129700</t>
  </si>
  <si>
    <t>511</t>
  </si>
  <si>
    <t>0510229700</t>
  </si>
  <si>
    <t>Формирование объема дотации на выравнивание бюджетной обеспеченности поселений, входящих в состав муниципального района</t>
  </si>
  <si>
    <t xml:space="preserve"> Поддержка мер по обеспечению сбалансированности бюджетов поселений</t>
  </si>
  <si>
    <t>1402</t>
  </si>
  <si>
    <t>0511129710</t>
  </si>
  <si>
    <t>512</t>
  </si>
  <si>
    <t>Иные межбюджетные трансферты</t>
  </si>
  <si>
    <t>1403</t>
  </si>
  <si>
    <t>0510229740</t>
  </si>
  <si>
    <t>540</t>
  </si>
  <si>
    <t>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</si>
  <si>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051025549F</t>
  </si>
  <si>
    <r>
      <rPr>
        <b/>
        <sz val="11"/>
        <color indexed="8"/>
        <rFont val="Times New Roman"/>
        <family val="1"/>
      </rPr>
      <t xml:space="preserve">  Основное мероприятие </t>
    </r>
    <r>
      <rPr>
        <b/>
        <sz val="11"/>
        <rFont val="Times New Roman"/>
        <family val="1"/>
      </rPr>
      <t>"Обеспечение гарантий муниципальных служащих Мари-Турекского муниципального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rFont val="Times New Roman"/>
        <family val="1"/>
      </rPr>
      <t>района"</t>
    </r>
  </si>
  <si>
    <t>904</t>
  </si>
  <si>
    <t>0511000000</t>
  </si>
  <si>
    <t xml:space="preserve">  Пенсия за выслугу лет лицам, замещающим муниципальные должности и должности муниципальной службы</t>
  </si>
  <si>
    <t>1001</t>
  </si>
  <si>
    <t>0511029760</t>
  </si>
  <si>
    <t>312</t>
  </si>
  <si>
    <t xml:space="preserve">   Поощрение за достижение показателей деятельности органов исполнительной власти субъектов Российской Федерации</t>
  </si>
  <si>
    <t>0511055500</t>
  </si>
  <si>
    <t xml:space="preserve"> Основное мероприятие</t>
  </si>
  <si>
    <r>
      <rPr>
        <b/>
        <sz val="11"/>
        <color indexed="8"/>
        <rFont val="Times New Roman"/>
        <family val="1"/>
      </rPr>
      <t xml:space="preserve"> Основное мероприятие </t>
    </r>
    <r>
      <rPr>
        <b/>
        <sz val="12"/>
        <rFont val="Times New Roman"/>
        <family val="1"/>
      </rPr>
      <t>"Проведение комплекса мер по оптимизации долговой нагрузки на бюджет Мари-Турекского муниципального</t>
    </r>
    <r>
      <rPr>
        <b/>
        <sz val="12"/>
        <rFont val="Arial"/>
        <family val="2"/>
      </rPr>
      <t xml:space="preserve"> </t>
    </r>
    <r>
      <rPr>
        <b/>
        <sz val="12"/>
        <rFont val="Times New Roman"/>
        <family val="1"/>
      </rPr>
      <t>района"</t>
    </r>
  </si>
  <si>
    <t>0510300000</t>
  </si>
  <si>
    <t>Процентные платежи по муниципальному долгу</t>
  </si>
  <si>
    <t>1301</t>
  </si>
  <si>
    <t>0511229690</t>
  </si>
  <si>
    <t>730</t>
  </si>
  <si>
    <t xml:space="preserve">0510329690 </t>
  </si>
  <si>
    <t>«Обеспечение реализации муниципальной программы «Управление муниципальными финансами и муниципальным долгом  в Мари-Турекском муниципальном районе  на 2017 - 2025 годы»</t>
  </si>
  <si>
    <t>0520000000</t>
  </si>
  <si>
    <t xml:space="preserve"> Основное мероприятие "Обеспечение деятельности Финансового управления администрации Мари-Турекского муниципального района Республики Марий Эл</t>
  </si>
  <si>
    <t>0520100000</t>
  </si>
  <si>
    <t>Расходы на обеспечение выполнения функций органов местного самоуправления</t>
  </si>
  <si>
    <t>0106</t>
  </si>
  <si>
    <t>0520129020</t>
  </si>
  <si>
    <t>0520155500</t>
  </si>
  <si>
    <t xml:space="preserve">          Поощрение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</si>
  <si>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052015549F</t>
  </si>
  <si>
    <t xml:space="preserve">Приложение № 5
к муниципальной программе «Управление муниципальными финансами и муниципальным долгом  в Мари-Турекском муниципальном районе  на 2017- 2025 годы»
</t>
  </si>
  <si>
    <t xml:space="preserve">Прогнозная оценка расходов на реализацию целей муниципальной программы 
«Управление муниципальными финансами и муниципальным долгом  в Мари-Турекском муниципальном районе  на 2017 - 2025 годы»
</t>
  </si>
  <si>
    <t>Наименование муниципальной программы, подпрограммы, основного мероприятия</t>
  </si>
  <si>
    <t>Источники ресурсного обеспечения</t>
  </si>
  <si>
    <t>Оценка расходов (тыс. рублей) по годам</t>
  </si>
  <si>
    <t>Всего</t>
  </si>
  <si>
    <t>Бюджет Мари-Турекского муниципального района</t>
  </si>
  <si>
    <t>федеральный бюджет*</t>
  </si>
  <si>
    <t xml:space="preserve">республиканский бюджет Республики Марий Эл * </t>
  </si>
  <si>
    <t xml:space="preserve">бюджеты городского и сельских поселений  Мари-Турекского муниципального района * </t>
  </si>
  <si>
    <t>Подпрограмма 1</t>
  </si>
  <si>
    <t>Подпрограмма 2</t>
  </si>
  <si>
    <t xml:space="preserve">Приложение №6
к муниципальной программе «Управление муниципальными финансами и муниципальным долгом  в Мари-Турекском муниципальном районе  на 2017- 2025 годы»
</t>
  </si>
  <si>
    <t>План реализации муниципальной программы  «Управление муниципальными финансами и муниципальным долгом  в Мари-Турекском муниципальном районе  на 2017 - 2025 годы»</t>
  </si>
  <si>
    <t>Срок</t>
  </si>
  <si>
    <t>Ожидаемый непосредственный результат (краткое описание)</t>
  </si>
  <si>
    <t>Финансирование  (тыс. рублей) по годам</t>
  </si>
  <si>
    <t>начала реализации</t>
  </si>
  <si>
    <t>окончания реализации</t>
  </si>
  <si>
    <t>предоставление городскому  и сельским поселениям в,  финансовой поддержки</t>
  </si>
  <si>
    <t>оптимизация муниципального долга Мари-Турекского муниципального района, своевременное исполнение долговых обязательств Мари-Турекского муниципального района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</si>
</sst>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_р_._-;\-* #,##0.00_р_._-;_-* \-??_р_._-;_-@_-"/>
    <numFmt numFmtId="174" formatCode="_-* #,##0.0_р_._-;\-* #,##0.0_р_._-;_-* \-???_р_._-;_-@_-"/>
  </numFmts>
  <fonts count="55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72" fontId="3" fillId="20" borderId="1">
      <alignment horizontal="right" vertical="top" shrinkToFit="1"/>
      <protection/>
    </xf>
    <xf numFmtId="172" fontId="3" fillId="21" borderId="1">
      <alignment horizontal="right" vertical="top" shrinkToFit="1"/>
      <protection/>
    </xf>
    <xf numFmtId="172" fontId="3" fillId="20" borderId="2">
      <alignment horizontal="right" vertical="top" shrinkToFit="1"/>
      <protection/>
    </xf>
    <xf numFmtId="172" fontId="3" fillId="21" borderId="2">
      <alignment horizontal="right" vertical="top" shrinkToFit="1"/>
      <protection/>
    </xf>
    <xf numFmtId="172" fontId="3" fillId="0" borderId="2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22" borderId="0">
      <alignment/>
      <protection/>
    </xf>
    <xf numFmtId="0" fontId="5" fillId="0" borderId="0">
      <alignment horizontal="center"/>
      <protection/>
    </xf>
    <xf numFmtId="0" fontId="4" fillId="0" borderId="2">
      <alignment horizontal="center" vertical="center" wrapText="1"/>
      <protection/>
    </xf>
    <xf numFmtId="0" fontId="4" fillId="0" borderId="0">
      <alignment horizontal="right"/>
      <protection/>
    </xf>
    <xf numFmtId="0" fontId="4" fillId="22" borderId="3">
      <alignment/>
      <protection/>
    </xf>
    <xf numFmtId="0" fontId="4" fillId="0" borderId="0">
      <alignment/>
      <protection/>
    </xf>
    <xf numFmtId="0" fontId="4" fillId="0" borderId="2">
      <alignment horizontal="center" vertical="center" wrapText="1"/>
      <protection/>
    </xf>
    <xf numFmtId="0" fontId="4" fillId="22" borderId="1">
      <alignment/>
      <protection/>
    </xf>
    <xf numFmtId="1" fontId="4" fillId="0" borderId="2">
      <alignment horizontal="center" vertical="top" shrinkToFit="1"/>
      <protection/>
    </xf>
    <xf numFmtId="0" fontId="4" fillId="22" borderId="0">
      <alignment shrinkToFit="1"/>
      <protection/>
    </xf>
    <xf numFmtId="0" fontId="4" fillId="0" borderId="2">
      <alignment horizontal="center" vertical="center" wrapText="1"/>
      <protection/>
    </xf>
    <xf numFmtId="0" fontId="3" fillId="0" borderId="1">
      <alignment horizontal="right"/>
      <protection/>
    </xf>
    <xf numFmtId="0" fontId="4" fillId="0" borderId="2">
      <alignment horizontal="center" vertical="center" wrapText="1"/>
      <protection/>
    </xf>
    <xf numFmtId="4" fontId="3" fillId="20" borderId="1">
      <alignment horizontal="right" vertical="top" shrinkToFit="1"/>
      <protection/>
    </xf>
    <xf numFmtId="0" fontId="4" fillId="0" borderId="2">
      <alignment horizontal="center" vertical="center" wrapText="1"/>
      <protection/>
    </xf>
    <xf numFmtId="4" fontId="3" fillId="21" borderId="1">
      <alignment horizontal="right" vertical="top" shrinkToFit="1"/>
      <protection/>
    </xf>
    <xf numFmtId="0" fontId="4" fillId="0" borderId="2">
      <alignment horizontal="center" vertical="center" wrapText="1"/>
      <protection/>
    </xf>
    <xf numFmtId="0" fontId="4" fillId="0" borderId="0">
      <alignment/>
      <protection/>
    </xf>
    <xf numFmtId="0" fontId="4" fillId="0" borderId="2">
      <alignment horizontal="center" vertical="center" wrapText="1"/>
      <protection/>
    </xf>
    <xf numFmtId="0" fontId="4" fillId="0" borderId="0">
      <alignment horizontal="left" wrapText="1"/>
      <protection/>
    </xf>
    <xf numFmtId="0" fontId="4" fillId="0" borderId="2">
      <alignment horizontal="center" vertical="center" wrapText="1"/>
      <protection/>
    </xf>
    <xf numFmtId="0" fontId="3" fillId="0" borderId="2">
      <alignment vertical="top" wrapText="1"/>
      <protection/>
    </xf>
    <xf numFmtId="49" fontId="4" fillId="0" borderId="2">
      <alignment horizontal="center" vertical="top" shrinkToFit="1"/>
      <protection/>
    </xf>
    <xf numFmtId="0" fontId="4" fillId="0" borderId="2">
      <alignment horizontal="center" vertical="center" wrapText="1"/>
      <protection/>
    </xf>
    <xf numFmtId="4" fontId="3" fillId="20" borderId="2">
      <alignment horizontal="right" vertical="top" shrinkToFit="1"/>
      <protection/>
    </xf>
    <xf numFmtId="0" fontId="4" fillId="0" borderId="2">
      <alignment horizontal="center" vertical="center" wrapText="1"/>
      <protection/>
    </xf>
    <xf numFmtId="4" fontId="3" fillId="21" borderId="2">
      <alignment horizontal="right" vertical="top" shrinkToFit="1"/>
      <protection/>
    </xf>
    <xf numFmtId="0" fontId="4" fillId="0" borderId="2">
      <alignment horizontal="center" vertical="center" wrapText="1"/>
      <protection/>
    </xf>
    <xf numFmtId="0" fontId="4" fillId="22" borderId="4">
      <alignment/>
      <protection/>
    </xf>
    <xf numFmtId="0" fontId="3" fillId="0" borderId="2">
      <alignment horizontal="left"/>
      <protection/>
    </xf>
    <xf numFmtId="0" fontId="4" fillId="22" borderId="4">
      <alignment horizontal="center"/>
      <protection/>
    </xf>
    <xf numFmtId="0" fontId="4" fillId="0" borderId="2">
      <alignment horizontal="center" vertical="center" wrapText="1"/>
      <protection/>
    </xf>
    <xf numFmtId="4" fontId="3" fillId="0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49" fontId="4" fillId="0" borderId="2">
      <alignment vertical="top" wrapText="1"/>
      <protection/>
    </xf>
    <xf numFmtId="4" fontId="3" fillId="23" borderId="2">
      <alignment horizontal="right" vertical="top" shrinkToFit="1"/>
      <protection/>
    </xf>
    <xf numFmtId="4" fontId="4" fillId="0" borderId="2">
      <alignment horizontal="right" vertical="top" shrinkToFit="1"/>
      <protection/>
    </xf>
    <xf numFmtId="0" fontId="4" fillId="0" borderId="0">
      <alignment wrapText="1"/>
      <protection/>
    </xf>
    <xf numFmtId="0" fontId="4" fillId="22" borderId="4">
      <alignment shrinkToFit="1"/>
      <protection/>
    </xf>
    <xf numFmtId="0" fontId="4" fillId="0" borderId="2">
      <alignment horizontal="center" vertical="center" wrapText="1"/>
      <protection/>
    </xf>
    <xf numFmtId="0" fontId="4" fillId="22" borderId="1">
      <alignment horizontal="center"/>
      <protection/>
    </xf>
    <xf numFmtId="0" fontId="4" fillId="0" borderId="2">
      <alignment horizontal="center" vertical="center" wrapText="1"/>
      <protection/>
    </xf>
    <xf numFmtId="0" fontId="4" fillId="0" borderId="2">
      <alignment horizontal="center" vertical="center" wrapText="1"/>
      <protection/>
    </xf>
    <xf numFmtId="0" fontId="4" fillId="0" borderId="2">
      <alignment horizontal="center" vertical="center" wrapText="1"/>
      <protection/>
    </xf>
    <xf numFmtId="0" fontId="4" fillId="0" borderId="2">
      <alignment horizontal="center" vertical="center" wrapText="1"/>
      <protection/>
    </xf>
    <xf numFmtId="0" fontId="4" fillId="0" borderId="2">
      <alignment horizontal="center" vertical="center" wrapText="1"/>
      <protection/>
    </xf>
    <xf numFmtId="0" fontId="4" fillId="0" borderId="2">
      <alignment horizontal="center" vertical="center" wrapText="1"/>
      <protection/>
    </xf>
    <xf numFmtId="0" fontId="4" fillId="0" borderId="2">
      <alignment horizontal="center" vertical="center" wrapText="1"/>
      <protection/>
    </xf>
    <xf numFmtId="0" fontId="4" fillId="0" borderId="2">
      <alignment horizontal="center" vertical="center" wrapText="1"/>
      <protection/>
    </xf>
    <xf numFmtId="0" fontId="4" fillId="0" borderId="2">
      <alignment horizontal="center" vertical="center" wrapText="1"/>
      <protection/>
    </xf>
    <xf numFmtId="0" fontId="4" fillId="0" borderId="2">
      <alignment horizontal="center" vertical="center" wrapText="1"/>
      <protection/>
    </xf>
    <xf numFmtId="0" fontId="4" fillId="0" borderId="0">
      <alignment horizontal="left" wrapText="1"/>
      <protection/>
    </xf>
    <xf numFmtId="10" fontId="4" fillId="0" borderId="2">
      <alignment horizontal="right" vertical="top" shrinkToFit="1"/>
      <protection/>
    </xf>
    <xf numFmtId="10" fontId="3" fillId="23" borderId="2">
      <alignment horizontal="right" vertical="top" shrinkToFit="1"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0" borderId="0">
      <alignment vertical="top"/>
      <protection/>
    </xf>
    <xf numFmtId="0" fontId="3" fillId="0" borderId="2">
      <alignment vertical="top" wrapText="1"/>
      <protection/>
    </xf>
    <xf numFmtId="0" fontId="4" fillId="22" borderId="0">
      <alignment horizontal="center"/>
      <protection/>
    </xf>
    <xf numFmtId="0" fontId="4" fillId="22" borderId="0">
      <alignment horizontal="left"/>
      <protection/>
    </xf>
    <xf numFmtId="4" fontId="3" fillId="21" borderId="2">
      <alignment horizontal="right" vertical="top" shrinkToFit="1"/>
      <protection/>
    </xf>
    <xf numFmtId="10" fontId="3" fillId="21" borderId="2">
      <alignment horizontal="right" vertical="top" shrinkToFit="1"/>
      <protection/>
    </xf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5" applyNumberFormat="0" applyAlignment="0" applyProtection="0"/>
    <xf numFmtId="0" fontId="41" fillId="31" borderId="6" applyNumberFormat="0" applyAlignment="0" applyProtection="0"/>
    <xf numFmtId="0" fontId="42" fillId="31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2" borderId="11" applyNumberFormat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2" fillId="0" borderId="0">
      <alignment/>
      <protection/>
    </xf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1" fillId="0" borderId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4" fillId="36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/>
    </xf>
    <xf numFmtId="0" fontId="10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49" fontId="14" fillId="0" borderId="2" xfId="0" applyNumberFormat="1" applyFont="1" applyBorder="1" applyAlignment="1">
      <alignment horizontal="center" vertical="top" wrapText="1"/>
    </xf>
    <xf numFmtId="174" fontId="15" fillId="0" borderId="2" xfId="132" applyNumberFormat="1" applyFont="1" applyFill="1" applyBorder="1" applyAlignment="1" applyProtection="1">
      <alignment vertical="top" wrapText="1"/>
      <protection/>
    </xf>
    <xf numFmtId="0" fontId="10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174" fontId="15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174" fontId="6" fillId="0" borderId="2" xfId="0" applyNumberFormat="1" applyFont="1" applyBorder="1" applyAlignment="1">
      <alignment horizontal="center" vertical="top" wrapText="1"/>
    </xf>
    <xf numFmtId="174" fontId="6" fillId="0" borderId="2" xfId="0" applyNumberFormat="1" applyFont="1" applyBorder="1" applyAlignment="1">
      <alignment horizontal="center" vertical="top"/>
    </xf>
    <xf numFmtId="174" fontId="15" fillId="0" borderId="2" xfId="132" applyNumberFormat="1" applyFont="1" applyFill="1" applyBorder="1" applyAlignment="1" applyProtection="1">
      <alignment horizontal="center" vertical="top" wrapText="1"/>
      <protection/>
    </xf>
    <xf numFmtId="1" fontId="17" fillId="37" borderId="2" xfId="51" applyNumberFormat="1" applyFont="1" applyFill="1" applyAlignment="1" applyProtection="1">
      <alignment horizontal="center" vertical="top" shrinkToFit="1"/>
      <protection/>
    </xf>
    <xf numFmtId="174" fontId="6" fillId="0" borderId="2" xfId="132" applyNumberFormat="1" applyFont="1" applyFill="1" applyBorder="1" applyAlignment="1" applyProtection="1">
      <alignment horizontal="center" vertical="top" wrapText="1"/>
      <protection/>
    </xf>
    <xf numFmtId="1" fontId="17" fillId="37" borderId="14" xfId="50" applyNumberFormat="1" applyFont="1" applyFill="1" applyBorder="1" applyAlignment="1" applyProtection="1">
      <alignment horizontal="center" vertical="top"/>
      <protection/>
    </xf>
    <xf numFmtId="0" fontId="16" fillId="37" borderId="2" xfId="101" applyNumberFormat="1" applyFont="1" applyFill="1" applyAlignment="1" applyProtection="1">
      <alignment horizontal="center" vertical="top" wrapText="1"/>
      <protection/>
    </xf>
    <xf numFmtId="0" fontId="6" fillId="0" borderId="2" xfId="0" applyFont="1" applyBorder="1" applyAlignment="1">
      <alignment horizontal="center" vertical="top" wrapText="1"/>
    </xf>
    <xf numFmtId="0" fontId="17" fillId="37" borderId="14" xfId="50" applyFont="1" applyFill="1" applyBorder="1" applyAlignment="1" applyProtection="1">
      <alignment horizontal="center" vertical="top"/>
      <protection/>
    </xf>
    <xf numFmtId="0" fontId="14" fillId="37" borderId="2" xfId="101" applyNumberFormat="1" applyFont="1" applyFill="1" applyAlignment="1" applyProtection="1">
      <alignment horizontal="center" vertical="top" wrapText="1"/>
      <protection/>
    </xf>
    <xf numFmtId="0" fontId="12" fillId="37" borderId="2" xfId="101" applyNumberFormat="1" applyFont="1" applyFill="1" applyAlignment="1" applyProtection="1">
      <alignment horizontal="center" vertical="top" wrapText="1"/>
      <protection/>
    </xf>
    <xf numFmtId="0" fontId="6" fillId="0" borderId="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15" fillId="0" borderId="2" xfId="0" applyFont="1" applyBorder="1" applyAlignment="1">
      <alignment horizontal="justify" vertical="top" wrapText="1"/>
    </xf>
    <xf numFmtId="172" fontId="1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top" wrapText="1"/>
    </xf>
    <xf numFmtId="172" fontId="6" fillId="0" borderId="2" xfId="0" applyNumberFormat="1" applyFont="1" applyBorder="1" applyAlignment="1">
      <alignment horizontal="center" vertical="top" wrapText="1"/>
    </xf>
    <xf numFmtId="172" fontId="15" fillId="0" borderId="2" xfId="0" applyNumberFormat="1" applyFont="1" applyBorder="1" applyAlignment="1">
      <alignment horizontal="center" wrapText="1"/>
    </xf>
    <xf numFmtId="172" fontId="6" fillId="0" borderId="2" xfId="132" applyNumberFormat="1" applyFont="1" applyFill="1" applyBorder="1" applyAlignment="1" applyProtection="1">
      <alignment horizontal="center" vertical="top" wrapText="1"/>
      <protection/>
    </xf>
    <xf numFmtId="172" fontId="6" fillId="0" borderId="2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1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6" fillId="37" borderId="2" xfId="101" applyNumberFormat="1" applyFont="1" applyFill="1" applyBorder="1" applyAlignment="1" applyProtection="1">
      <alignment horizontal="center" vertical="top" wrapText="1"/>
      <protection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32" xfId="39"/>
    <cellStyle name="style0" xfId="40"/>
    <cellStyle name="td" xfId="41"/>
    <cellStyle name="tr" xfId="42"/>
    <cellStyle name="xl21" xfId="43"/>
    <cellStyle name="xl22" xfId="44"/>
    <cellStyle name="xl22 2" xfId="45"/>
    <cellStyle name="xl23" xfId="46"/>
    <cellStyle name="xl24" xfId="47"/>
    <cellStyle name="xl24 2" xfId="48"/>
    <cellStyle name="xl25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4" xfId="65"/>
    <cellStyle name="xl34 2" xfId="66"/>
    <cellStyle name="xl35" xfId="67"/>
    <cellStyle name="xl35 2" xfId="68"/>
    <cellStyle name="xl36" xfId="69"/>
    <cellStyle name="xl36 2" xfId="70"/>
    <cellStyle name="xl37" xfId="71"/>
    <cellStyle name="xl37 2" xfId="72"/>
    <cellStyle name="xl38" xfId="73"/>
    <cellStyle name="xl38 2" xfId="74"/>
    <cellStyle name="xl39" xfId="75"/>
    <cellStyle name="xl39 2" xfId="76"/>
    <cellStyle name="xl40" xfId="77"/>
    <cellStyle name="xl40 2" xfId="78"/>
    <cellStyle name="xl41" xfId="79"/>
    <cellStyle name="xl41 2" xfId="80"/>
    <cellStyle name="xl42" xfId="81"/>
    <cellStyle name="xl42 2" xfId="82"/>
    <cellStyle name="xl43" xfId="83"/>
    <cellStyle name="xl43 2" xfId="84"/>
    <cellStyle name="xl44" xfId="85"/>
    <cellStyle name="xl45" xfId="86"/>
    <cellStyle name="xl46" xfId="87"/>
    <cellStyle name="xl47" xfId="88"/>
    <cellStyle name="xl48" xfId="89"/>
    <cellStyle name="xl49" xfId="90"/>
    <cellStyle name="xl50" xfId="91"/>
    <cellStyle name="xl51" xfId="92"/>
    <cellStyle name="xl52" xfId="93"/>
    <cellStyle name="xl53" xfId="94"/>
    <cellStyle name="xl54" xfId="95"/>
    <cellStyle name="xl55" xfId="96"/>
    <cellStyle name="xl56" xfId="97"/>
    <cellStyle name="xl57" xfId="98"/>
    <cellStyle name="xl58" xfId="99"/>
    <cellStyle name="xl59" xfId="100"/>
    <cellStyle name="xl60" xfId="101"/>
    <cellStyle name="xl61" xfId="102"/>
    <cellStyle name="xl62" xfId="103"/>
    <cellStyle name="xl63" xfId="104"/>
    <cellStyle name="xl64" xfId="105"/>
    <cellStyle name="Акцент1" xfId="106"/>
    <cellStyle name="Акцент2" xfId="107"/>
    <cellStyle name="Акцент3" xfId="108"/>
    <cellStyle name="Акцент4" xfId="109"/>
    <cellStyle name="Акцент5" xfId="110"/>
    <cellStyle name="Акцент6" xfId="111"/>
    <cellStyle name="Ввод " xfId="112"/>
    <cellStyle name="Вывод" xfId="113"/>
    <cellStyle name="Вычисление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2" xfId="125"/>
    <cellStyle name="Плохой" xfId="126"/>
    <cellStyle name="Пояснение" xfId="127"/>
    <cellStyle name="Примечание" xfId="128"/>
    <cellStyle name="Percent" xfId="129"/>
    <cellStyle name="Связанная ячейка" xfId="130"/>
    <cellStyle name="Текст предупреждения" xfId="131"/>
    <cellStyle name="Comma" xfId="132"/>
    <cellStyle name="Comma [0]" xfId="133"/>
    <cellStyle name="Хороший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4"/>
  <sheetViews>
    <sheetView tabSelected="1" zoomScale="75" zoomScaleNormal="75" zoomScalePageLayoutView="0" workbookViewId="0" topLeftCell="A1">
      <pane xSplit="7" topLeftCell="H1" activePane="topRight" state="frozen"/>
      <selection pane="topLeft" activeCell="A20" sqref="A20"/>
      <selection pane="topRight" activeCell="C23" activeCellId="1" sqref="D7:G21 C23"/>
    </sheetView>
  </sheetViews>
  <sheetFormatPr defaultColWidth="9.140625" defaultRowHeight="15"/>
  <cols>
    <col min="1" max="1" width="19.8515625" style="0" customWidth="1"/>
    <col min="2" max="2" width="32.8515625" style="1" customWidth="1"/>
    <col min="3" max="3" width="20.421875" style="0" customWidth="1"/>
    <col min="4" max="4" width="6.140625" style="0" customWidth="1"/>
    <col min="5" max="5" width="7.28125" style="0" customWidth="1"/>
    <col min="6" max="6" width="12.8515625" style="0" customWidth="1"/>
    <col min="7" max="7" width="7.00390625" style="0" customWidth="1"/>
    <col min="8" max="8" width="17.8515625" style="0" customWidth="1"/>
    <col min="9" max="9" width="17.57421875" style="0" customWidth="1"/>
    <col min="10" max="10" width="17.28125" style="0" customWidth="1"/>
    <col min="11" max="11" width="12.8515625" style="0" customWidth="1"/>
    <col min="12" max="12" width="12.00390625" style="0" customWidth="1"/>
    <col min="13" max="13" width="11.8515625" style="0" customWidth="1"/>
    <col min="14" max="16" width="12.140625" style="0" customWidth="1"/>
  </cols>
  <sheetData>
    <row r="2" spans="8:17" ht="93.75" customHeight="1">
      <c r="H2" s="2"/>
      <c r="I2" s="2"/>
      <c r="J2" s="2"/>
      <c r="K2" s="3"/>
      <c r="L2" s="4"/>
      <c r="M2" s="53" t="s">
        <v>0</v>
      </c>
      <c r="N2" s="53"/>
      <c r="O2" s="53"/>
      <c r="P2" s="53"/>
      <c r="Q2" s="4"/>
    </row>
    <row r="5" spans="1:16" ht="56.2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ht="15.75">
      <c r="B6" s="5"/>
    </row>
    <row r="7" ht="15.75">
      <c r="B7" s="6"/>
    </row>
    <row r="8" spans="1:16" ht="50.25" customHeight="1">
      <c r="A8" s="55" t="s">
        <v>2</v>
      </c>
      <c r="B8" s="56" t="s">
        <v>3</v>
      </c>
      <c r="C8" s="55" t="s">
        <v>4</v>
      </c>
      <c r="D8" s="55" t="s">
        <v>5</v>
      </c>
      <c r="E8" s="55"/>
      <c r="F8" s="55"/>
      <c r="G8" s="55"/>
      <c r="H8" s="55" t="s">
        <v>6</v>
      </c>
      <c r="I8" s="55"/>
      <c r="J8" s="55"/>
      <c r="K8" s="55"/>
      <c r="L8" s="55"/>
      <c r="M8" s="55"/>
      <c r="N8" s="55"/>
      <c r="O8" s="55"/>
      <c r="P8" s="55"/>
    </row>
    <row r="9" spans="1:16" ht="24" customHeight="1">
      <c r="A9" s="55"/>
      <c r="B9" s="56"/>
      <c r="C9" s="55"/>
      <c r="D9" s="7" t="s">
        <v>7</v>
      </c>
      <c r="E9" s="7" t="s">
        <v>8</v>
      </c>
      <c r="F9" s="7" t="s">
        <v>9</v>
      </c>
      <c r="G9" s="7" t="s">
        <v>10</v>
      </c>
      <c r="H9" s="8">
        <v>2017</v>
      </c>
      <c r="I9" s="8">
        <v>2018</v>
      </c>
      <c r="J9" s="8">
        <v>2019</v>
      </c>
      <c r="K9" s="8">
        <v>2020</v>
      </c>
      <c r="L9" s="8">
        <v>2021</v>
      </c>
      <c r="M9" s="8">
        <v>2022</v>
      </c>
      <c r="N9" s="8">
        <v>2023</v>
      </c>
      <c r="O9" s="8">
        <v>2024</v>
      </c>
      <c r="P9" s="8">
        <v>2025</v>
      </c>
    </row>
    <row r="10" spans="1:16" ht="15.75" customHeight="1">
      <c r="A10" s="9">
        <v>1</v>
      </c>
      <c r="B10" s="9">
        <v>2</v>
      </c>
      <c r="C10" s="9">
        <v>3</v>
      </c>
      <c r="D10" s="52">
        <v>4</v>
      </c>
      <c r="E10" s="52"/>
      <c r="F10" s="52"/>
      <c r="G10" s="52"/>
      <c r="H10" s="9">
        <v>8</v>
      </c>
      <c r="I10" s="9">
        <v>9</v>
      </c>
      <c r="J10" s="9">
        <v>10</v>
      </c>
      <c r="K10" s="9">
        <v>11</v>
      </c>
      <c r="L10" s="10"/>
      <c r="M10" s="10"/>
      <c r="N10" s="10"/>
      <c r="O10" s="10"/>
      <c r="P10" s="10"/>
    </row>
    <row r="11" spans="1:16" ht="128.25" customHeight="1">
      <c r="A11" s="11" t="s">
        <v>11</v>
      </c>
      <c r="B11" s="12" t="s">
        <v>12</v>
      </c>
      <c r="C11" s="13" t="s">
        <v>13</v>
      </c>
      <c r="D11" s="14">
        <v>992</v>
      </c>
      <c r="E11" s="14" t="s">
        <v>14</v>
      </c>
      <c r="F11" s="14" t="s">
        <v>15</v>
      </c>
      <c r="G11" s="14" t="s">
        <v>16</v>
      </c>
      <c r="H11" s="15">
        <f aca="true" t="shared" si="0" ref="H11:P11">H12+H30</f>
        <v>66583.6</v>
      </c>
      <c r="I11" s="15">
        <f t="shared" si="0"/>
        <v>41286.946</v>
      </c>
      <c r="J11" s="15">
        <f t="shared" si="0"/>
        <v>21232.9</v>
      </c>
      <c r="K11" s="15">
        <f t="shared" si="0"/>
        <v>18361.95514</v>
      </c>
      <c r="L11" s="15">
        <f t="shared" si="0"/>
        <v>19022.700839999998</v>
      </c>
      <c r="M11" s="15">
        <f t="shared" si="0"/>
        <v>22225.10084</v>
      </c>
      <c r="N11" s="15">
        <f t="shared" si="0"/>
        <v>26463.035840000004</v>
      </c>
      <c r="O11" s="15">
        <f t="shared" si="0"/>
        <v>19022.700839999998</v>
      </c>
      <c r="P11" s="15">
        <f t="shared" si="0"/>
        <v>19022.700839999998</v>
      </c>
    </row>
    <row r="12" spans="1:16" ht="124.5" customHeight="1">
      <c r="A12" s="16" t="s">
        <v>17</v>
      </c>
      <c r="B12" s="17" t="s">
        <v>18</v>
      </c>
      <c r="C12" s="13" t="s">
        <v>13</v>
      </c>
      <c r="D12" s="14">
        <v>992</v>
      </c>
      <c r="E12" s="14" t="s">
        <v>14</v>
      </c>
      <c r="F12" s="14" t="s">
        <v>19</v>
      </c>
      <c r="G12" s="14" t="s">
        <v>16</v>
      </c>
      <c r="H12" s="18">
        <f aca="true" t="shared" si="1" ref="H12:P12">H13+H15+H24+H27</f>
        <v>60898.6</v>
      </c>
      <c r="I12" s="18">
        <f t="shared" si="1"/>
        <v>35672.046</v>
      </c>
      <c r="J12" s="18">
        <f t="shared" si="1"/>
        <v>14994.800000000001</v>
      </c>
      <c r="K12" s="18">
        <f t="shared" si="1"/>
        <v>11588.26514</v>
      </c>
      <c r="L12" s="18">
        <f t="shared" si="1"/>
        <v>12624.80084</v>
      </c>
      <c r="M12" s="18">
        <f t="shared" si="1"/>
        <v>16701.20084</v>
      </c>
      <c r="N12" s="18">
        <f t="shared" si="1"/>
        <v>20971.135840000003</v>
      </c>
      <c r="O12" s="18">
        <f t="shared" si="1"/>
        <v>12624.80084</v>
      </c>
      <c r="P12" s="18">
        <f t="shared" si="1"/>
        <v>12624.80084</v>
      </c>
    </row>
    <row r="13" spans="1:16" ht="131.25" customHeight="1">
      <c r="A13" s="19" t="s">
        <v>20</v>
      </c>
      <c r="B13" s="20" t="s">
        <v>21</v>
      </c>
      <c r="C13" s="21" t="s">
        <v>22</v>
      </c>
      <c r="D13" s="14">
        <v>992</v>
      </c>
      <c r="E13" s="14" t="s">
        <v>14</v>
      </c>
      <c r="F13" s="14" t="s">
        <v>23</v>
      </c>
      <c r="G13" s="14"/>
      <c r="H13" s="18">
        <f aca="true" t="shared" si="2" ref="H13:P13">H14</f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4470.7</v>
      </c>
      <c r="N13" s="18">
        <f t="shared" si="2"/>
        <v>9135.035</v>
      </c>
      <c r="O13" s="18">
        <f t="shared" si="2"/>
        <v>0</v>
      </c>
      <c r="P13" s="18">
        <f t="shared" si="2"/>
        <v>0</v>
      </c>
    </row>
    <row r="14" spans="1:16" ht="28.5" customHeight="1">
      <c r="A14" s="19"/>
      <c r="B14" s="22" t="s">
        <v>24</v>
      </c>
      <c r="C14" s="21" t="s">
        <v>22</v>
      </c>
      <c r="D14" s="23">
        <v>992</v>
      </c>
      <c r="E14" s="23" t="s">
        <v>25</v>
      </c>
      <c r="F14" s="23" t="s">
        <v>26</v>
      </c>
      <c r="G14" s="23" t="s">
        <v>27</v>
      </c>
      <c r="H14" s="24"/>
      <c r="I14" s="24"/>
      <c r="J14" s="24"/>
      <c r="K14" s="24"/>
      <c r="L14" s="25"/>
      <c r="M14" s="25">
        <v>4470.7</v>
      </c>
      <c r="N14" s="25">
        <v>9135.035</v>
      </c>
      <c r="O14" s="25"/>
      <c r="P14" s="25"/>
    </row>
    <row r="15" spans="1:16" ht="82.5" customHeight="1">
      <c r="A15" s="19" t="s">
        <v>28</v>
      </c>
      <c r="B15" s="21" t="s">
        <v>29</v>
      </c>
      <c r="C15" s="21" t="s">
        <v>22</v>
      </c>
      <c r="D15" s="14">
        <v>992</v>
      </c>
      <c r="E15" s="14" t="s">
        <v>14</v>
      </c>
      <c r="F15" s="14" t="s">
        <v>30</v>
      </c>
      <c r="G15" s="14" t="s">
        <v>16</v>
      </c>
      <c r="H15" s="26">
        <f aca="true" t="shared" si="3" ref="H15:P15">H16+H17+H18+H19+H20+H21+H22+H23</f>
        <v>54257</v>
      </c>
      <c r="I15" s="26">
        <f t="shared" si="3"/>
        <v>31327.146</v>
      </c>
      <c r="J15" s="26">
        <f t="shared" si="3"/>
        <v>12302.900000000001</v>
      </c>
      <c r="K15" s="26">
        <f t="shared" si="3"/>
        <v>7936.5069</v>
      </c>
      <c r="L15" s="26">
        <f t="shared" si="3"/>
        <v>9720.63064</v>
      </c>
      <c r="M15" s="26">
        <f t="shared" si="3"/>
        <v>9326.33064</v>
      </c>
      <c r="N15" s="26">
        <f t="shared" si="3"/>
        <v>8931.93064</v>
      </c>
      <c r="O15" s="26">
        <f t="shared" si="3"/>
        <v>9720.63064</v>
      </c>
      <c r="P15" s="26">
        <f t="shared" si="3"/>
        <v>9720.63064</v>
      </c>
    </row>
    <row r="16" spans="1:16" ht="23.25" customHeight="1">
      <c r="A16" s="49"/>
      <c r="B16" s="51" t="s">
        <v>31</v>
      </c>
      <c r="C16" s="50" t="s">
        <v>22</v>
      </c>
      <c r="D16" s="27" t="s">
        <v>32</v>
      </c>
      <c r="E16" s="27" t="s">
        <v>33</v>
      </c>
      <c r="F16" s="27" t="s">
        <v>34</v>
      </c>
      <c r="G16" s="27" t="s">
        <v>35</v>
      </c>
      <c r="H16" s="28">
        <v>715</v>
      </c>
      <c r="I16" s="28">
        <v>849.4</v>
      </c>
      <c r="J16" s="28"/>
      <c r="K16" s="28"/>
      <c r="L16" s="28"/>
      <c r="M16" s="28"/>
      <c r="N16" s="28"/>
      <c r="O16" s="28"/>
      <c r="P16" s="28"/>
    </row>
    <row r="17" spans="1:16" ht="46.5" customHeight="1">
      <c r="A17" s="49"/>
      <c r="B17" s="51"/>
      <c r="C17" s="50"/>
      <c r="D17" s="29" t="s">
        <v>32</v>
      </c>
      <c r="E17" s="29" t="s">
        <v>33</v>
      </c>
      <c r="F17" s="29" t="s">
        <v>36</v>
      </c>
      <c r="G17" s="29" t="s">
        <v>35</v>
      </c>
      <c r="H17" s="28"/>
      <c r="I17" s="28"/>
      <c r="J17" s="28">
        <v>1005</v>
      </c>
      <c r="K17" s="28"/>
      <c r="L17" s="28"/>
      <c r="M17" s="28"/>
      <c r="N17" s="28"/>
      <c r="O17" s="28"/>
      <c r="P17" s="28"/>
    </row>
    <row r="18" spans="1:16" ht="45" customHeight="1">
      <c r="A18" s="49"/>
      <c r="B18" s="51" t="s">
        <v>37</v>
      </c>
      <c r="C18" s="50" t="s">
        <v>22</v>
      </c>
      <c r="D18" s="27" t="s">
        <v>32</v>
      </c>
      <c r="E18" s="27" t="s">
        <v>38</v>
      </c>
      <c r="F18" s="27" t="s">
        <v>39</v>
      </c>
      <c r="G18" s="27" t="s">
        <v>40</v>
      </c>
      <c r="H18" s="28">
        <v>26000</v>
      </c>
      <c r="I18" s="28">
        <v>7770.7</v>
      </c>
      <c r="J18" s="28"/>
      <c r="K18" s="26"/>
      <c r="L18" s="26"/>
      <c r="M18" s="26"/>
      <c r="N18" s="26"/>
      <c r="O18" s="26"/>
      <c r="P18" s="26"/>
    </row>
    <row r="19" spans="1:16" ht="30" customHeight="1">
      <c r="A19" s="49"/>
      <c r="B19" s="51"/>
      <c r="C19" s="50"/>
      <c r="D19" s="29" t="s">
        <v>32</v>
      </c>
      <c r="E19" s="29" t="s">
        <v>38</v>
      </c>
      <c r="F19" s="29" t="s">
        <v>41</v>
      </c>
      <c r="G19" s="29" t="s">
        <v>40</v>
      </c>
      <c r="H19" s="28"/>
      <c r="I19" s="28"/>
      <c r="J19" s="28">
        <v>6787.3</v>
      </c>
      <c r="K19" s="26"/>
      <c r="L19" s="26"/>
      <c r="M19" s="26"/>
      <c r="N19" s="26"/>
      <c r="O19" s="26"/>
      <c r="P19" s="26"/>
    </row>
    <row r="20" spans="1:16" ht="92.25" customHeight="1">
      <c r="A20" s="19"/>
      <c r="B20" s="30" t="s">
        <v>42</v>
      </c>
      <c r="C20" s="21" t="s">
        <v>22</v>
      </c>
      <c r="D20" s="23">
        <v>992</v>
      </c>
      <c r="E20" s="23" t="s">
        <v>38</v>
      </c>
      <c r="F20" s="23" t="s">
        <v>41</v>
      </c>
      <c r="G20" s="23" t="s">
        <v>40</v>
      </c>
      <c r="H20" s="28"/>
      <c r="I20" s="28"/>
      <c r="J20" s="28"/>
      <c r="K20" s="28">
        <v>6693.028</v>
      </c>
      <c r="L20" s="28">
        <v>9720.63064</v>
      </c>
      <c r="M20" s="28">
        <v>9326.33064</v>
      </c>
      <c r="N20" s="28">
        <v>8931.93064</v>
      </c>
      <c r="O20" s="28">
        <v>9720.63064</v>
      </c>
      <c r="P20" s="28">
        <v>9720.63064</v>
      </c>
    </row>
    <row r="21" spans="1:16" ht="63" customHeight="1">
      <c r="A21" s="49"/>
      <c r="B21" s="30" t="s">
        <v>43</v>
      </c>
      <c r="C21" s="50" t="s">
        <v>22</v>
      </c>
      <c r="D21" s="27" t="s">
        <v>32</v>
      </c>
      <c r="E21" s="27" t="s">
        <v>44</v>
      </c>
      <c r="F21" s="27" t="s">
        <v>45</v>
      </c>
      <c r="G21" s="27" t="s">
        <v>46</v>
      </c>
      <c r="H21" s="28">
        <v>27542</v>
      </c>
      <c r="I21" s="28">
        <v>22707.046</v>
      </c>
      <c r="J21" s="26"/>
      <c r="K21" s="26"/>
      <c r="L21" s="26"/>
      <c r="M21" s="26"/>
      <c r="N21" s="26"/>
      <c r="O21" s="26"/>
      <c r="P21" s="26"/>
    </row>
    <row r="22" spans="1:16" ht="36.75" customHeight="1">
      <c r="A22" s="49"/>
      <c r="B22" s="30" t="s">
        <v>47</v>
      </c>
      <c r="C22" s="50" t="s">
        <v>22</v>
      </c>
      <c r="D22" s="23" t="s">
        <v>32</v>
      </c>
      <c r="E22" s="23" t="s">
        <v>48</v>
      </c>
      <c r="F22" s="23" t="s">
        <v>49</v>
      </c>
      <c r="G22" s="23" t="s">
        <v>50</v>
      </c>
      <c r="H22" s="28"/>
      <c r="I22" s="28"/>
      <c r="J22" s="28">
        <v>4510.6</v>
      </c>
      <c r="K22" s="28">
        <v>845.6319</v>
      </c>
      <c r="L22" s="28"/>
      <c r="M22" s="28"/>
      <c r="N22" s="28"/>
      <c r="O22" s="28"/>
      <c r="P22" s="28"/>
    </row>
    <row r="23" spans="1:16" ht="129" customHeight="1">
      <c r="A23" s="31"/>
      <c r="B23" s="30" t="s">
        <v>51</v>
      </c>
      <c r="C23" s="21" t="s">
        <v>22</v>
      </c>
      <c r="D23" s="32" t="s">
        <v>32</v>
      </c>
      <c r="E23" s="32" t="s">
        <v>48</v>
      </c>
      <c r="F23" s="32" t="s">
        <v>52</v>
      </c>
      <c r="G23" s="32">
        <v>540</v>
      </c>
      <c r="H23" s="28"/>
      <c r="I23" s="28"/>
      <c r="J23" s="28"/>
      <c r="K23" s="28">
        <v>397.847</v>
      </c>
      <c r="L23" s="28"/>
      <c r="M23" s="28"/>
      <c r="N23" s="28"/>
      <c r="O23" s="28"/>
      <c r="P23" s="28"/>
    </row>
    <row r="24" spans="1:16" ht="67.5" customHeight="1">
      <c r="A24" s="19" t="s">
        <v>20</v>
      </c>
      <c r="B24" s="33" t="s">
        <v>53</v>
      </c>
      <c r="C24" s="21" t="s">
        <v>22</v>
      </c>
      <c r="D24" s="23" t="s">
        <v>54</v>
      </c>
      <c r="E24" s="23" t="s">
        <v>14</v>
      </c>
      <c r="F24" s="23" t="s">
        <v>55</v>
      </c>
      <c r="G24" s="23" t="s">
        <v>16</v>
      </c>
      <c r="H24" s="26">
        <f aca="true" t="shared" si="4" ref="H24:P24">H25+H26</f>
        <v>6614</v>
      </c>
      <c r="I24" s="26">
        <f t="shared" si="4"/>
        <v>4343.1</v>
      </c>
      <c r="J24" s="26">
        <f t="shared" si="4"/>
        <v>2691.9</v>
      </c>
      <c r="K24" s="26">
        <f t="shared" si="4"/>
        <v>3651.75824</v>
      </c>
      <c r="L24" s="26">
        <f t="shared" si="4"/>
        <v>2904.1702</v>
      </c>
      <c r="M24" s="26">
        <f t="shared" si="4"/>
        <v>2904.1702</v>
      </c>
      <c r="N24" s="26">
        <f t="shared" si="4"/>
        <v>2904.1702</v>
      </c>
      <c r="O24" s="26">
        <f t="shared" si="4"/>
        <v>2904.1702</v>
      </c>
      <c r="P24" s="26">
        <f t="shared" si="4"/>
        <v>2904.1702</v>
      </c>
    </row>
    <row r="25" spans="1:16" ht="86.25" customHeight="1">
      <c r="A25" s="31"/>
      <c r="B25" s="30" t="s">
        <v>56</v>
      </c>
      <c r="C25" s="21" t="s">
        <v>22</v>
      </c>
      <c r="D25" s="23" t="s">
        <v>54</v>
      </c>
      <c r="E25" s="23" t="s">
        <v>57</v>
      </c>
      <c r="F25" s="23" t="s">
        <v>58</v>
      </c>
      <c r="G25" s="23" t="s">
        <v>59</v>
      </c>
      <c r="H25" s="28">
        <v>6614</v>
      </c>
      <c r="I25" s="28">
        <v>4343.1</v>
      </c>
      <c r="J25" s="28">
        <v>2507.6</v>
      </c>
      <c r="K25" s="28">
        <v>3651.75824</v>
      </c>
      <c r="L25" s="28">
        <v>2904.1702</v>
      </c>
      <c r="M25" s="28">
        <v>2904.1702</v>
      </c>
      <c r="N25" s="28">
        <v>2904.1702</v>
      </c>
      <c r="O25" s="28">
        <v>2904.1702</v>
      </c>
      <c r="P25" s="28">
        <v>2904.1702</v>
      </c>
    </row>
    <row r="26" spans="1:16" ht="87" customHeight="1">
      <c r="A26" s="31"/>
      <c r="B26" s="30" t="s">
        <v>60</v>
      </c>
      <c r="C26" s="21" t="s">
        <v>22</v>
      </c>
      <c r="D26" s="23" t="s">
        <v>32</v>
      </c>
      <c r="E26" s="23" t="s">
        <v>48</v>
      </c>
      <c r="F26" s="23" t="s">
        <v>61</v>
      </c>
      <c r="G26" s="23" t="s">
        <v>50</v>
      </c>
      <c r="H26" s="28"/>
      <c r="I26" s="28"/>
      <c r="J26" s="28">
        <v>184.3</v>
      </c>
      <c r="K26" s="28"/>
      <c r="L26" s="28"/>
      <c r="M26" s="28"/>
      <c r="N26" s="28"/>
      <c r="O26" s="28"/>
      <c r="P26" s="28"/>
    </row>
    <row r="27" spans="1:16" ht="74.25" customHeight="1">
      <c r="A27" s="19" t="s">
        <v>62</v>
      </c>
      <c r="B27" s="33" t="s">
        <v>63</v>
      </c>
      <c r="C27" s="21" t="s">
        <v>22</v>
      </c>
      <c r="D27" s="23">
        <v>992</v>
      </c>
      <c r="E27" s="23" t="s">
        <v>14</v>
      </c>
      <c r="F27" s="23" t="s">
        <v>64</v>
      </c>
      <c r="G27" s="23" t="s">
        <v>16</v>
      </c>
      <c r="H27" s="26">
        <f aca="true" t="shared" si="5" ref="H27:P27">H28+H29</f>
        <v>27.6</v>
      </c>
      <c r="I27" s="26">
        <f t="shared" si="5"/>
        <v>1.8</v>
      </c>
      <c r="J27" s="26">
        <f t="shared" si="5"/>
        <v>0</v>
      </c>
      <c r="K27" s="26">
        <f t="shared" si="5"/>
        <v>0</v>
      </c>
      <c r="L27" s="26">
        <f t="shared" si="5"/>
        <v>0</v>
      </c>
      <c r="M27" s="26">
        <f t="shared" si="5"/>
        <v>0</v>
      </c>
      <c r="N27" s="26">
        <f t="shared" si="5"/>
        <v>0</v>
      </c>
      <c r="O27" s="26">
        <f t="shared" si="5"/>
        <v>0</v>
      </c>
      <c r="P27" s="26">
        <f t="shared" si="5"/>
        <v>0</v>
      </c>
    </row>
    <row r="28" spans="1:16" ht="26.25" customHeight="1">
      <c r="A28" s="49"/>
      <c r="B28" s="51" t="s">
        <v>65</v>
      </c>
      <c r="C28" s="50" t="s">
        <v>22</v>
      </c>
      <c r="D28" s="23" t="s">
        <v>32</v>
      </c>
      <c r="E28" s="23" t="s">
        <v>66</v>
      </c>
      <c r="F28" s="23" t="s">
        <v>67</v>
      </c>
      <c r="G28" s="23" t="s">
        <v>68</v>
      </c>
      <c r="H28" s="28">
        <v>27.6</v>
      </c>
      <c r="I28" s="26"/>
      <c r="J28" s="26"/>
      <c r="K28" s="18"/>
      <c r="L28" s="25"/>
      <c r="M28" s="25"/>
      <c r="N28" s="25"/>
      <c r="O28" s="25"/>
      <c r="P28" s="25"/>
    </row>
    <row r="29" spans="1:16" ht="28.5" customHeight="1">
      <c r="A29" s="49"/>
      <c r="B29" s="51"/>
      <c r="C29" s="50"/>
      <c r="D29" s="23" t="s">
        <v>32</v>
      </c>
      <c r="E29" s="23" t="s">
        <v>66</v>
      </c>
      <c r="F29" s="23" t="s">
        <v>69</v>
      </c>
      <c r="G29" s="23" t="s">
        <v>68</v>
      </c>
      <c r="H29" s="24"/>
      <c r="I29" s="24">
        <v>1.8</v>
      </c>
      <c r="J29" s="24"/>
      <c r="K29" s="24"/>
      <c r="L29" s="25"/>
      <c r="M29" s="25"/>
      <c r="N29" s="25"/>
      <c r="O29" s="25"/>
      <c r="P29" s="25"/>
    </row>
    <row r="30" spans="1:16" ht="128.25" customHeight="1">
      <c r="A30" s="16" t="s">
        <v>17</v>
      </c>
      <c r="B30" s="34" t="s">
        <v>70</v>
      </c>
      <c r="C30" s="13" t="s">
        <v>13</v>
      </c>
      <c r="D30" s="14">
        <v>992</v>
      </c>
      <c r="E30" s="14" t="s">
        <v>14</v>
      </c>
      <c r="F30" s="14" t="s">
        <v>71</v>
      </c>
      <c r="G30" s="14" t="s">
        <v>16</v>
      </c>
      <c r="H30" s="18">
        <f aca="true" t="shared" si="6" ref="H30:P30">H31</f>
        <v>5685</v>
      </c>
      <c r="I30" s="18">
        <f t="shared" si="6"/>
        <v>5614.9</v>
      </c>
      <c r="J30" s="18">
        <f t="shared" si="6"/>
        <v>6238.1</v>
      </c>
      <c r="K30" s="18">
        <f t="shared" si="6"/>
        <v>6773.6900000000005</v>
      </c>
      <c r="L30" s="18">
        <f t="shared" si="6"/>
        <v>6397.9</v>
      </c>
      <c r="M30" s="18">
        <f t="shared" si="6"/>
        <v>5523.9</v>
      </c>
      <c r="N30" s="18">
        <f t="shared" si="6"/>
        <v>5491.9</v>
      </c>
      <c r="O30" s="18">
        <f t="shared" si="6"/>
        <v>6397.9</v>
      </c>
      <c r="P30" s="18">
        <f t="shared" si="6"/>
        <v>6397.9</v>
      </c>
    </row>
    <row r="31" spans="1:16" ht="101.25" customHeight="1">
      <c r="A31" s="19" t="s">
        <v>20</v>
      </c>
      <c r="B31" s="34" t="s">
        <v>72</v>
      </c>
      <c r="C31" s="21" t="s">
        <v>22</v>
      </c>
      <c r="D31" s="14">
        <v>992</v>
      </c>
      <c r="E31" s="14" t="s">
        <v>14</v>
      </c>
      <c r="F31" s="14" t="s">
        <v>73</v>
      </c>
      <c r="G31" s="14" t="s">
        <v>16</v>
      </c>
      <c r="H31" s="18">
        <f aca="true" t="shared" si="7" ref="H31:P31">H32+H33+H34</f>
        <v>5685</v>
      </c>
      <c r="I31" s="18">
        <f t="shared" si="7"/>
        <v>5614.9</v>
      </c>
      <c r="J31" s="18">
        <f t="shared" si="7"/>
        <v>6238.1</v>
      </c>
      <c r="K31" s="18">
        <f t="shared" si="7"/>
        <v>6773.6900000000005</v>
      </c>
      <c r="L31" s="18">
        <f t="shared" si="7"/>
        <v>6397.9</v>
      </c>
      <c r="M31" s="18">
        <f t="shared" si="7"/>
        <v>5523.9</v>
      </c>
      <c r="N31" s="18">
        <f t="shared" si="7"/>
        <v>5491.9</v>
      </c>
      <c r="O31" s="18">
        <f t="shared" si="7"/>
        <v>6397.9</v>
      </c>
      <c r="P31" s="18">
        <f t="shared" si="7"/>
        <v>6397.9</v>
      </c>
    </row>
    <row r="32" spans="1:16" ht="67.5" customHeight="1">
      <c r="A32" s="31"/>
      <c r="B32" s="30" t="s">
        <v>74</v>
      </c>
      <c r="C32" s="21" t="s">
        <v>22</v>
      </c>
      <c r="D32" s="23" t="s">
        <v>32</v>
      </c>
      <c r="E32" s="23" t="s">
        <v>75</v>
      </c>
      <c r="F32" s="23" t="s">
        <v>76</v>
      </c>
      <c r="G32" s="23" t="s">
        <v>16</v>
      </c>
      <c r="H32" s="28">
        <v>5685</v>
      </c>
      <c r="I32" s="28">
        <v>5614.9</v>
      </c>
      <c r="J32" s="28">
        <v>6111.8</v>
      </c>
      <c r="K32" s="28">
        <v>6492.93</v>
      </c>
      <c r="L32" s="25">
        <v>6397.9</v>
      </c>
      <c r="M32" s="25">
        <v>5523.9</v>
      </c>
      <c r="N32" s="25">
        <v>5491.9</v>
      </c>
      <c r="O32" s="25">
        <v>6397.9</v>
      </c>
      <c r="P32" s="25">
        <v>6397.9</v>
      </c>
    </row>
    <row r="33" spans="1:16" ht="75.75" customHeight="1">
      <c r="A33" s="35"/>
      <c r="B33" s="30" t="s">
        <v>60</v>
      </c>
      <c r="C33" s="21" t="s">
        <v>22</v>
      </c>
      <c r="D33" s="23" t="s">
        <v>32</v>
      </c>
      <c r="E33" s="23" t="s">
        <v>75</v>
      </c>
      <c r="F33" s="23" t="s">
        <v>77</v>
      </c>
      <c r="G33" s="23" t="s">
        <v>16</v>
      </c>
      <c r="H33" s="28"/>
      <c r="I33" s="28"/>
      <c r="J33" s="28">
        <v>126.3</v>
      </c>
      <c r="K33" s="28"/>
      <c r="L33" s="28"/>
      <c r="M33" s="28"/>
      <c r="N33" s="28"/>
      <c r="O33" s="28"/>
      <c r="P33" s="28"/>
    </row>
    <row r="34" spans="1:16" ht="148.5">
      <c r="A34" s="36"/>
      <c r="B34" s="30" t="s">
        <v>78</v>
      </c>
      <c r="C34" s="21" t="s">
        <v>22</v>
      </c>
      <c r="D34" s="32" t="s">
        <v>32</v>
      </c>
      <c r="E34" s="32" t="s">
        <v>75</v>
      </c>
      <c r="F34" s="32" t="s">
        <v>79</v>
      </c>
      <c r="G34" s="32" t="s">
        <v>16</v>
      </c>
      <c r="H34" s="36"/>
      <c r="I34" s="36"/>
      <c r="J34" s="36"/>
      <c r="K34" s="36">
        <v>280.76</v>
      </c>
      <c r="L34" s="36"/>
      <c r="M34" s="36"/>
      <c r="N34" s="36"/>
      <c r="O34" s="36"/>
      <c r="P34" s="36"/>
    </row>
  </sheetData>
  <sheetProtection selectLockedCells="1" selectUnlockedCells="1"/>
  <mergeCells count="19">
    <mergeCell ref="B18:B19"/>
    <mergeCell ref="C18:C19"/>
    <mergeCell ref="M2:P2"/>
    <mergeCell ref="A5:P5"/>
    <mergeCell ref="A8:A9"/>
    <mergeCell ref="B8:B9"/>
    <mergeCell ref="C8:C9"/>
    <mergeCell ref="D8:G8"/>
    <mergeCell ref="H8:P8"/>
    <mergeCell ref="A21:A22"/>
    <mergeCell ref="C21:C22"/>
    <mergeCell ref="A28:A29"/>
    <mergeCell ref="B28:B29"/>
    <mergeCell ref="C28:C29"/>
    <mergeCell ref="D10:G10"/>
    <mergeCell ref="A16:A17"/>
    <mergeCell ref="B16:B17"/>
    <mergeCell ref="C16:C17"/>
    <mergeCell ref="A18:A19"/>
  </mergeCells>
  <printOptions/>
  <pageMargins left="0.7083333333333334" right="0.19652777777777777" top="0.2625" bottom="0.4819444444444444" header="0.5118055555555555" footer="0.31527777777777777"/>
  <pageSetup fitToHeight="0" fitToWidth="1" horizontalDpi="300" verticalDpi="300" orientation="landscape" paperSize="9" scale="59" r:id="rId1"/>
  <headerFooter alignWithMargins="0">
    <oddFooter>&amp;C&amp;"Times New Roman,Обычный"&amp;12&amp;A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="75" zoomScaleNormal="75" zoomScaleSheetLayoutView="46" zoomScalePageLayoutView="0" workbookViewId="0" topLeftCell="A1">
      <selection activeCell="G7" sqref="G7:G21"/>
    </sheetView>
  </sheetViews>
  <sheetFormatPr defaultColWidth="9.140625" defaultRowHeight="15"/>
  <cols>
    <col min="1" max="1" width="18.421875" style="0" customWidth="1"/>
    <col min="2" max="2" width="44.8515625" style="0" customWidth="1"/>
    <col min="3" max="3" width="48.140625" style="0" customWidth="1"/>
    <col min="4" max="4" width="9.7109375" style="0" customWidth="1"/>
    <col min="5" max="6" width="10.140625" style="0" customWidth="1"/>
    <col min="7" max="7" width="10.8515625" style="0" customWidth="1"/>
    <col min="8" max="8" width="11.7109375" style="0" customWidth="1"/>
    <col min="9" max="9" width="10.8515625" style="0" customWidth="1"/>
    <col min="10" max="10" width="9.421875" style="0" customWidth="1"/>
    <col min="11" max="11" width="10.28125" style="0" customWidth="1"/>
    <col min="12" max="12" width="9.421875" style="0" customWidth="1"/>
  </cols>
  <sheetData>
    <row r="1" spans="4:13" ht="76.5" customHeight="1">
      <c r="D1" s="3"/>
      <c r="E1" s="3"/>
      <c r="F1" s="3"/>
      <c r="G1" s="53" t="s">
        <v>80</v>
      </c>
      <c r="H1" s="53"/>
      <c r="I1" s="53"/>
      <c r="J1" s="53"/>
      <c r="K1" s="3"/>
      <c r="L1" s="3"/>
      <c r="M1" s="3"/>
    </row>
    <row r="2" spans="1:10" ht="75" customHeight="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</row>
    <row r="4" spans="1:12" ht="41.25" customHeight="1">
      <c r="A4" s="56" t="s">
        <v>2</v>
      </c>
      <c r="B4" s="55" t="s">
        <v>82</v>
      </c>
      <c r="C4" s="55" t="s">
        <v>83</v>
      </c>
      <c r="D4" s="55" t="s">
        <v>84</v>
      </c>
      <c r="E4" s="55"/>
      <c r="F4" s="55"/>
      <c r="G4" s="55"/>
      <c r="H4" s="55"/>
      <c r="I4" s="55"/>
      <c r="J4" s="55"/>
      <c r="K4" s="55"/>
      <c r="L4" s="55"/>
    </row>
    <row r="5" spans="1:12" ht="15.75">
      <c r="A5" s="56"/>
      <c r="B5" s="56"/>
      <c r="C5" s="55"/>
      <c r="D5" s="8">
        <v>2017</v>
      </c>
      <c r="E5" s="8">
        <v>2018</v>
      </c>
      <c r="F5" s="8">
        <v>2019</v>
      </c>
      <c r="G5" s="8">
        <v>2020</v>
      </c>
      <c r="H5" s="8">
        <v>2021</v>
      </c>
      <c r="I5" s="8">
        <v>2022</v>
      </c>
      <c r="J5" s="8">
        <v>2023</v>
      </c>
      <c r="K5" s="37">
        <v>2024</v>
      </c>
      <c r="L5" s="38">
        <v>2025</v>
      </c>
    </row>
    <row r="6" spans="1:12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</row>
    <row r="7" spans="1:12" ht="19.5" customHeight="1">
      <c r="A7" s="57" t="s">
        <v>11</v>
      </c>
      <c r="B7" s="52" t="s">
        <v>12</v>
      </c>
      <c r="C7" s="39" t="s">
        <v>85</v>
      </c>
      <c r="D7" s="40">
        <f>SUM(D8:D10)</f>
        <v>66583.6</v>
      </c>
      <c r="E7" s="40">
        <f aca="true" t="shared" si="0" ref="E7:L7">E8+E9+E10+E11</f>
        <v>41286.9</v>
      </c>
      <c r="F7" s="40">
        <f t="shared" si="0"/>
        <v>21232.9</v>
      </c>
      <c r="G7" s="40">
        <f t="shared" si="0"/>
        <v>18361.95514</v>
      </c>
      <c r="H7" s="40">
        <f t="shared" si="0"/>
        <v>19022.699999999997</v>
      </c>
      <c r="I7" s="40">
        <f t="shared" si="0"/>
        <v>22225.1</v>
      </c>
      <c r="J7" s="40">
        <f t="shared" si="0"/>
        <v>26463</v>
      </c>
      <c r="K7" s="40">
        <f t="shared" si="0"/>
        <v>19022.699999999997</v>
      </c>
      <c r="L7" s="40">
        <f t="shared" si="0"/>
        <v>19022.699999999997</v>
      </c>
    </row>
    <row r="8" spans="1:12" ht="15" customHeight="1">
      <c r="A8" s="57"/>
      <c r="B8" s="52"/>
      <c r="C8" s="41" t="s">
        <v>86</v>
      </c>
      <c r="D8" s="42">
        <f aca="true" t="shared" si="1" ref="D8:L8">D13+D18</f>
        <v>12326.6</v>
      </c>
      <c r="E8" s="42">
        <f t="shared" si="1"/>
        <v>9959.8</v>
      </c>
      <c r="F8" s="42">
        <f t="shared" si="1"/>
        <v>14591.3</v>
      </c>
      <c r="G8" s="42">
        <f t="shared" si="1"/>
        <v>12245.44814</v>
      </c>
      <c r="H8" s="42">
        <f t="shared" si="1"/>
        <v>10755.3</v>
      </c>
      <c r="I8" s="42">
        <f t="shared" si="1"/>
        <v>14352</v>
      </c>
      <c r="J8" s="42">
        <f t="shared" si="1"/>
        <v>18984.3</v>
      </c>
      <c r="K8" s="42">
        <f t="shared" si="1"/>
        <v>10755.3</v>
      </c>
      <c r="L8" s="42">
        <f t="shared" si="1"/>
        <v>10755.3</v>
      </c>
    </row>
    <row r="9" spans="1:12" ht="21" customHeight="1">
      <c r="A9" s="57"/>
      <c r="B9" s="52"/>
      <c r="C9" s="41" t="s">
        <v>87</v>
      </c>
      <c r="D9" s="42">
        <f aca="true" t="shared" si="2" ref="D9:L9">D14+D19</f>
        <v>715</v>
      </c>
      <c r="E9" s="42">
        <f t="shared" si="2"/>
        <v>849.4</v>
      </c>
      <c r="F9" s="42">
        <f t="shared" si="2"/>
        <v>1315.6</v>
      </c>
      <c r="G9" s="42">
        <f t="shared" si="2"/>
        <v>678.607</v>
      </c>
      <c r="H9" s="42">
        <f t="shared" si="2"/>
        <v>0</v>
      </c>
      <c r="I9" s="42">
        <f t="shared" si="2"/>
        <v>0</v>
      </c>
      <c r="J9" s="42">
        <f t="shared" si="2"/>
        <v>0</v>
      </c>
      <c r="K9" s="42">
        <f t="shared" si="2"/>
        <v>0</v>
      </c>
      <c r="L9" s="42">
        <f t="shared" si="2"/>
        <v>0</v>
      </c>
    </row>
    <row r="10" spans="1:12" ht="21.75" customHeight="1">
      <c r="A10" s="57"/>
      <c r="B10" s="52"/>
      <c r="C10" s="41" t="s">
        <v>88</v>
      </c>
      <c r="D10" s="42">
        <f aca="true" t="shared" si="3" ref="D10:L10">D15+D20</f>
        <v>53542</v>
      </c>
      <c r="E10" s="42">
        <f t="shared" si="3"/>
        <v>30477.7</v>
      </c>
      <c r="F10" s="42">
        <f t="shared" si="3"/>
        <v>5326</v>
      </c>
      <c r="G10" s="42">
        <f t="shared" si="3"/>
        <v>5437.9</v>
      </c>
      <c r="H10" s="42">
        <f t="shared" si="3"/>
        <v>8267.4</v>
      </c>
      <c r="I10" s="42">
        <f t="shared" si="3"/>
        <v>7873.1</v>
      </c>
      <c r="J10" s="42">
        <f t="shared" si="3"/>
        <v>7478.7</v>
      </c>
      <c r="K10" s="42">
        <f t="shared" si="3"/>
        <v>8267.4</v>
      </c>
      <c r="L10" s="42">
        <f t="shared" si="3"/>
        <v>8267.4</v>
      </c>
    </row>
    <row r="11" spans="1:12" ht="31.5" customHeight="1">
      <c r="A11" s="57"/>
      <c r="B11" s="52"/>
      <c r="C11" s="41" t="s">
        <v>89</v>
      </c>
      <c r="D11" s="42">
        <f aca="true" t="shared" si="4" ref="D11:L11">D16+D21</f>
        <v>0</v>
      </c>
      <c r="E11" s="42">
        <f t="shared" si="4"/>
        <v>0</v>
      </c>
      <c r="F11" s="42">
        <f t="shared" si="4"/>
        <v>0</v>
      </c>
      <c r="G11" s="42">
        <f t="shared" si="4"/>
        <v>0</v>
      </c>
      <c r="H11" s="42">
        <f t="shared" si="4"/>
        <v>0</v>
      </c>
      <c r="I11" s="42">
        <f t="shared" si="4"/>
        <v>0</v>
      </c>
      <c r="J11" s="42">
        <f t="shared" si="4"/>
        <v>0</v>
      </c>
      <c r="K11" s="42">
        <f t="shared" si="4"/>
        <v>0</v>
      </c>
      <c r="L11" s="42">
        <f t="shared" si="4"/>
        <v>0</v>
      </c>
    </row>
    <row r="12" spans="1:12" ht="28.5" customHeight="1">
      <c r="A12" s="57" t="s">
        <v>90</v>
      </c>
      <c r="B12" s="58" t="s">
        <v>18</v>
      </c>
      <c r="C12" s="39" t="s">
        <v>85</v>
      </c>
      <c r="D12" s="43">
        <f aca="true" t="shared" si="5" ref="D12:L12">SUM(D13:D16)</f>
        <v>60898.6</v>
      </c>
      <c r="E12" s="43">
        <f t="shared" si="5"/>
        <v>35672</v>
      </c>
      <c r="F12" s="43">
        <f t="shared" si="5"/>
        <v>14994.8</v>
      </c>
      <c r="G12" s="43">
        <f t="shared" si="5"/>
        <v>11588.26514</v>
      </c>
      <c r="H12" s="43">
        <f t="shared" si="5"/>
        <v>12624.8</v>
      </c>
      <c r="I12" s="43">
        <f t="shared" si="5"/>
        <v>16701.2</v>
      </c>
      <c r="J12" s="43">
        <f t="shared" si="5"/>
        <v>20971.1</v>
      </c>
      <c r="K12" s="43">
        <f t="shared" si="5"/>
        <v>12624.8</v>
      </c>
      <c r="L12" s="43">
        <f t="shared" si="5"/>
        <v>12624.8</v>
      </c>
    </row>
    <row r="13" spans="1:12" ht="15" customHeight="1">
      <c r="A13" s="57"/>
      <c r="B13" s="58"/>
      <c r="C13" s="41" t="s">
        <v>86</v>
      </c>
      <c r="D13" s="42">
        <v>6641.6</v>
      </c>
      <c r="E13" s="42">
        <v>4344.9</v>
      </c>
      <c r="F13" s="42">
        <v>8479.5</v>
      </c>
      <c r="G13" s="42">
        <v>5752.51814</v>
      </c>
      <c r="H13" s="42">
        <v>4357.4</v>
      </c>
      <c r="I13" s="42">
        <v>8828.1</v>
      </c>
      <c r="J13" s="42">
        <v>13492.4</v>
      </c>
      <c r="K13" s="42">
        <v>4357.4</v>
      </c>
      <c r="L13" s="42">
        <v>4357.4</v>
      </c>
    </row>
    <row r="14" spans="1:12" ht="22.5" customHeight="1">
      <c r="A14" s="57"/>
      <c r="B14" s="58"/>
      <c r="C14" s="41" t="s">
        <v>87</v>
      </c>
      <c r="D14" s="44">
        <v>715</v>
      </c>
      <c r="E14" s="44">
        <v>849.4</v>
      </c>
      <c r="F14" s="44">
        <v>1189.3</v>
      </c>
      <c r="G14" s="44">
        <v>397.847</v>
      </c>
      <c r="H14" s="44"/>
      <c r="I14" s="44"/>
      <c r="J14" s="44"/>
      <c r="K14" s="44"/>
      <c r="L14" s="44"/>
    </row>
    <row r="15" spans="1:12" ht="22.5" customHeight="1">
      <c r="A15" s="57"/>
      <c r="B15" s="58"/>
      <c r="C15" s="41" t="s">
        <v>88</v>
      </c>
      <c r="D15" s="42">
        <v>53542</v>
      </c>
      <c r="E15" s="42">
        <v>30477.7</v>
      </c>
      <c r="F15" s="42">
        <v>5326</v>
      </c>
      <c r="G15" s="42">
        <v>5437.9</v>
      </c>
      <c r="H15" s="42">
        <v>8267.4</v>
      </c>
      <c r="I15" s="42">
        <v>7873.1</v>
      </c>
      <c r="J15" s="42">
        <v>7478.7</v>
      </c>
      <c r="K15" s="42">
        <v>8267.4</v>
      </c>
      <c r="L15" s="42">
        <v>8267.4</v>
      </c>
    </row>
    <row r="16" spans="1:12" ht="32.25" customHeight="1">
      <c r="A16" s="57"/>
      <c r="B16" s="58"/>
      <c r="C16" s="41" t="s">
        <v>89</v>
      </c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23.25" customHeight="1">
      <c r="A17" s="55" t="s">
        <v>91</v>
      </c>
      <c r="B17" s="55" t="s">
        <v>70</v>
      </c>
      <c r="C17" s="39" t="s">
        <v>85</v>
      </c>
      <c r="D17" s="43">
        <f aca="true" t="shared" si="6" ref="D17:L17">SUM(D18:D21)</f>
        <v>5685</v>
      </c>
      <c r="E17" s="43">
        <f t="shared" si="6"/>
        <v>5614.9</v>
      </c>
      <c r="F17" s="43">
        <f t="shared" si="6"/>
        <v>6238.1</v>
      </c>
      <c r="G17" s="43">
        <f t="shared" si="6"/>
        <v>6773.6900000000005</v>
      </c>
      <c r="H17" s="43">
        <f t="shared" si="6"/>
        <v>6397.9</v>
      </c>
      <c r="I17" s="43">
        <f t="shared" si="6"/>
        <v>5523.9</v>
      </c>
      <c r="J17" s="43">
        <f t="shared" si="6"/>
        <v>5491.9</v>
      </c>
      <c r="K17" s="43">
        <f t="shared" si="6"/>
        <v>6397.9</v>
      </c>
      <c r="L17" s="43">
        <f t="shared" si="6"/>
        <v>6397.9</v>
      </c>
    </row>
    <row r="18" spans="1:12" ht="21" customHeight="1">
      <c r="A18" s="55"/>
      <c r="B18" s="55"/>
      <c r="C18" s="41" t="s">
        <v>86</v>
      </c>
      <c r="D18" s="45">
        <v>5685</v>
      </c>
      <c r="E18" s="45">
        <v>5614.9</v>
      </c>
      <c r="F18" s="45">
        <v>6111.8</v>
      </c>
      <c r="G18" s="45">
        <v>6492.93</v>
      </c>
      <c r="H18" s="45">
        <v>6397.9</v>
      </c>
      <c r="I18" s="45">
        <v>5523.9</v>
      </c>
      <c r="J18" s="45">
        <v>5491.9</v>
      </c>
      <c r="K18" s="45">
        <v>6397.9</v>
      </c>
      <c r="L18" s="45">
        <v>6397.9</v>
      </c>
    </row>
    <row r="19" spans="1:12" ht="19.5" customHeight="1">
      <c r="A19" s="55"/>
      <c r="B19" s="55"/>
      <c r="C19" s="41" t="s">
        <v>87</v>
      </c>
      <c r="D19" s="42"/>
      <c r="E19" s="42"/>
      <c r="F19" s="42">
        <v>126.3</v>
      </c>
      <c r="G19" s="42">
        <v>280.76</v>
      </c>
      <c r="H19" s="42"/>
      <c r="I19" s="42"/>
      <c r="J19" s="42"/>
      <c r="K19" s="45"/>
      <c r="L19" s="45"/>
    </row>
    <row r="20" spans="1:12" ht="31.5">
      <c r="A20" s="55"/>
      <c r="B20" s="55"/>
      <c r="C20" s="41" t="s">
        <v>88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31.5">
      <c r="A21" s="55"/>
      <c r="B21" s="55"/>
      <c r="C21" s="41" t="s">
        <v>89</v>
      </c>
      <c r="D21" s="46"/>
      <c r="E21" s="46"/>
      <c r="F21" s="46"/>
      <c r="G21" s="46"/>
      <c r="H21" s="46"/>
      <c r="I21" s="46"/>
      <c r="J21" s="46"/>
      <c r="K21" s="46"/>
      <c r="L21" s="46"/>
    </row>
  </sheetData>
  <sheetProtection selectLockedCells="1" selectUnlockedCells="1"/>
  <mergeCells count="12">
    <mergeCell ref="G1:J1"/>
    <mergeCell ref="A2:J2"/>
    <mergeCell ref="A4:A5"/>
    <mergeCell ref="B4:B5"/>
    <mergeCell ref="C4:C5"/>
    <mergeCell ref="D4:L4"/>
    <mergeCell ref="A7:A11"/>
    <mergeCell ref="B7:B11"/>
    <mergeCell ref="A12:A16"/>
    <mergeCell ref="B12:B16"/>
    <mergeCell ref="A17:A21"/>
    <mergeCell ref="B17:B21"/>
  </mergeCells>
  <printOptions/>
  <pageMargins left="0.5798611111111112" right="0.2" top="0.32013888888888886" bottom="0.3666666666666667" header="0.5118055555555555" footer="0.2"/>
  <pageSetup horizontalDpi="300" verticalDpi="300" orientation="landscape" paperSize="9" scale="68"/>
  <headerFooter alignWithMargins="0">
    <oddFooter>&amp;C&amp;"Times New Roman,Обычный"&amp;12&amp;A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4"/>
  <sheetViews>
    <sheetView zoomScale="75" zoomScaleNormal="75" zoomScalePageLayoutView="0" workbookViewId="0" topLeftCell="A29">
      <pane xSplit="7" topLeftCell="H1" activePane="topRight" state="frozen"/>
      <selection pane="topLeft" activeCell="A1" sqref="A1"/>
      <selection pane="topRight" activeCell="N11" activeCellId="1" sqref="G7:J21 N11"/>
    </sheetView>
  </sheetViews>
  <sheetFormatPr defaultColWidth="9.140625" defaultRowHeight="15"/>
  <cols>
    <col min="1" max="1" width="20.140625" style="0" customWidth="1"/>
    <col min="2" max="2" width="36.28125" style="1" customWidth="1"/>
    <col min="3" max="3" width="20.421875" style="0" customWidth="1"/>
    <col min="4" max="4" width="11.57421875" style="0" customWidth="1"/>
    <col min="5" max="5" width="14.421875" style="0" customWidth="1"/>
    <col min="6" max="6" width="28.140625" style="0" customWidth="1"/>
    <col min="7" max="7" width="8.7109375" style="0" customWidth="1"/>
    <col min="8" max="8" width="7.28125" style="0" customWidth="1"/>
    <col min="9" max="9" width="12.8515625" style="0" customWidth="1"/>
    <col min="10" max="10" width="7.00390625" style="0" customWidth="1"/>
    <col min="11" max="11" width="17.8515625" style="0" customWidth="1"/>
    <col min="12" max="12" width="17.57421875" style="0" customWidth="1"/>
    <col min="13" max="13" width="17.28125" style="0" customWidth="1"/>
    <col min="14" max="14" width="12.8515625" style="0" customWidth="1"/>
    <col min="15" max="15" width="12.00390625" style="0" customWidth="1"/>
    <col min="16" max="16" width="11.8515625" style="0" customWidth="1"/>
    <col min="17" max="19" width="12.140625" style="0" customWidth="1"/>
  </cols>
  <sheetData>
    <row r="2" spans="11:20" ht="93.75" customHeight="1">
      <c r="K2" s="2"/>
      <c r="L2" s="2"/>
      <c r="M2" s="2"/>
      <c r="N2" s="3"/>
      <c r="O2" s="4"/>
      <c r="P2" s="53" t="s">
        <v>92</v>
      </c>
      <c r="Q2" s="53"/>
      <c r="R2" s="53"/>
      <c r="S2" s="53"/>
      <c r="T2" s="4"/>
    </row>
    <row r="5" spans="1:19" ht="56.25" customHeight="1">
      <c r="A5" s="54" t="s">
        <v>93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ht="15.75">
      <c r="B6" s="5"/>
    </row>
    <row r="7" ht="15.75">
      <c r="B7" s="6"/>
    </row>
    <row r="8" spans="1:19" ht="50.25" customHeight="1">
      <c r="A8" s="55" t="s">
        <v>2</v>
      </c>
      <c r="B8" s="56" t="s">
        <v>3</v>
      </c>
      <c r="C8" s="55" t="s">
        <v>4</v>
      </c>
      <c r="D8" s="55" t="s">
        <v>94</v>
      </c>
      <c r="E8" s="55"/>
      <c r="F8" s="55" t="s">
        <v>95</v>
      </c>
      <c r="G8" s="55" t="s">
        <v>5</v>
      </c>
      <c r="H8" s="55"/>
      <c r="I8" s="55"/>
      <c r="J8" s="55"/>
      <c r="K8" s="55" t="s">
        <v>96</v>
      </c>
      <c r="L8" s="55"/>
      <c r="M8" s="55"/>
      <c r="N8" s="55"/>
      <c r="O8" s="55"/>
      <c r="P8" s="55"/>
      <c r="Q8" s="55"/>
      <c r="R8" s="55"/>
      <c r="S8" s="55"/>
    </row>
    <row r="9" spans="1:19" ht="42.75" customHeight="1">
      <c r="A9" s="55"/>
      <c r="B9" s="56"/>
      <c r="C9" s="55"/>
      <c r="D9" s="7" t="s">
        <v>97</v>
      </c>
      <c r="E9" s="7" t="s">
        <v>98</v>
      </c>
      <c r="F9" s="55"/>
      <c r="G9" s="7" t="s">
        <v>7</v>
      </c>
      <c r="H9" s="7" t="s">
        <v>8</v>
      </c>
      <c r="I9" s="7" t="s">
        <v>9</v>
      </c>
      <c r="J9" s="7" t="s">
        <v>10</v>
      </c>
      <c r="K9" s="8">
        <v>2017</v>
      </c>
      <c r="L9" s="8">
        <v>2018</v>
      </c>
      <c r="M9" s="8">
        <v>2019</v>
      </c>
      <c r="N9" s="8">
        <v>2020</v>
      </c>
      <c r="O9" s="8">
        <v>2021</v>
      </c>
      <c r="P9" s="8">
        <v>2022</v>
      </c>
      <c r="Q9" s="8">
        <v>2023</v>
      </c>
      <c r="R9" s="8">
        <v>2024</v>
      </c>
      <c r="S9" s="8">
        <v>2025</v>
      </c>
    </row>
    <row r="10" spans="1:19" ht="15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55">
        <v>7</v>
      </c>
      <c r="H10" s="55">
        <v>8</v>
      </c>
      <c r="I10" s="55">
        <v>9</v>
      </c>
      <c r="J10" s="55">
        <v>10</v>
      </c>
      <c r="K10" s="9">
        <v>8</v>
      </c>
      <c r="L10" s="9">
        <v>9</v>
      </c>
      <c r="M10" s="9">
        <v>10</v>
      </c>
      <c r="N10" s="9">
        <v>11</v>
      </c>
      <c r="O10" s="9">
        <v>12</v>
      </c>
      <c r="P10" s="9">
        <v>13</v>
      </c>
      <c r="Q10" s="9">
        <v>14</v>
      </c>
      <c r="R10" s="9">
        <v>15</v>
      </c>
      <c r="S10" s="9">
        <v>16</v>
      </c>
    </row>
    <row r="11" spans="1:19" ht="128.25" customHeight="1">
      <c r="A11" s="11" t="s">
        <v>11</v>
      </c>
      <c r="B11" s="12" t="s">
        <v>12</v>
      </c>
      <c r="C11" s="13" t="s">
        <v>13</v>
      </c>
      <c r="D11" s="47">
        <v>2017</v>
      </c>
      <c r="E11" s="47">
        <v>2025</v>
      </c>
      <c r="F11" s="47"/>
      <c r="G11" s="14">
        <v>992</v>
      </c>
      <c r="H11" s="14" t="s">
        <v>14</v>
      </c>
      <c r="I11" s="14" t="s">
        <v>15</v>
      </c>
      <c r="J11" s="14" t="s">
        <v>16</v>
      </c>
      <c r="K11" s="15">
        <f aca="true" t="shared" si="0" ref="K11:S11">K12+K30</f>
        <v>65695</v>
      </c>
      <c r="L11" s="15">
        <f t="shared" si="0"/>
        <v>41247.181000000004</v>
      </c>
      <c r="M11" s="15">
        <f t="shared" si="0"/>
        <v>21232.870000000003</v>
      </c>
      <c r="N11" s="15">
        <f t="shared" si="0"/>
        <v>18337.25514</v>
      </c>
      <c r="O11" s="15">
        <f t="shared" si="0"/>
        <v>0</v>
      </c>
      <c r="P11" s="15">
        <f t="shared" si="0"/>
        <v>0</v>
      </c>
      <c r="Q11" s="15">
        <f t="shared" si="0"/>
        <v>0</v>
      </c>
      <c r="R11" s="15">
        <f t="shared" si="0"/>
        <v>0</v>
      </c>
      <c r="S11" s="15">
        <f t="shared" si="0"/>
        <v>0</v>
      </c>
    </row>
    <row r="12" spans="1:19" ht="124.5" customHeight="1">
      <c r="A12" s="16" t="s">
        <v>17</v>
      </c>
      <c r="B12" s="17" t="s">
        <v>18</v>
      </c>
      <c r="C12" s="13" t="s">
        <v>13</v>
      </c>
      <c r="D12" s="47">
        <v>2017</v>
      </c>
      <c r="E12" s="47">
        <v>2025</v>
      </c>
      <c r="F12" s="47"/>
      <c r="G12" s="14">
        <v>992</v>
      </c>
      <c r="H12" s="14" t="s">
        <v>14</v>
      </c>
      <c r="I12" s="14" t="s">
        <v>19</v>
      </c>
      <c r="J12" s="14" t="s">
        <v>16</v>
      </c>
      <c r="K12" s="18">
        <f aca="true" t="shared" si="1" ref="K12:S12">K13+K15+K24+K27</f>
        <v>60064.799999999996</v>
      </c>
      <c r="L12" s="18">
        <f t="shared" si="1"/>
        <v>35632.281</v>
      </c>
      <c r="M12" s="18">
        <f t="shared" si="1"/>
        <v>14994.770000000002</v>
      </c>
      <c r="N12" s="18">
        <f t="shared" si="1"/>
        <v>11588.26514</v>
      </c>
      <c r="O12" s="18">
        <f t="shared" si="1"/>
        <v>0</v>
      </c>
      <c r="P12" s="18">
        <f t="shared" si="1"/>
        <v>0</v>
      </c>
      <c r="Q12" s="18">
        <f t="shared" si="1"/>
        <v>0</v>
      </c>
      <c r="R12" s="18">
        <f t="shared" si="1"/>
        <v>0</v>
      </c>
      <c r="S12" s="18">
        <f t="shared" si="1"/>
        <v>0</v>
      </c>
    </row>
    <row r="13" spans="1:19" ht="131.25" customHeight="1">
      <c r="A13" s="19" t="s">
        <v>20</v>
      </c>
      <c r="B13" s="20" t="s">
        <v>21</v>
      </c>
      <c r="C13" s="21" t="s">
        <v>22</v>
      </c>
      <c r="D13" s="47">
        <v>2017</v>
      </c>
      <c r="E13" s="47">
        <v>2025</v>
      </c>
      <c r="F13" s="47"/>
      <c r="G13" s="14">
        <v>992</v>
      </c>
      <c r="H13" s="14" t="s">
        <v>14</v>
      </c>
      <c r="I13" s="14" t="s">
        <v>23</v>
      </c>
      <c r="J13" s="14"/>
      <c r="K13" s="18">
        <f aca="true" t="shared" si="2" ref="K13:S13">K14</f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</row>
    <row r="14" spans="1:19" ht="28.5" customHeight="1">
      <c r="A14" s="19"/>
      <c r="B14" s="22" t="s">
        <v>24</v>
      </c>
      <c r="C14" s="21" t="s">
        <v>22</v>
      </c>
      <c r="D14" s="48">
        <v>2017</v>
      </c>
      <c r="E14" s="48">
        <v>2025</v>
      </c>
      <c r="F14" s="48"/>
      <c r="G14" s="23">
        <v>992</v>
      </c>
      <c r="H14" s="23" t="s">
        <v>25</v>
      </c>
      <c r="I14" s="23" t="s">
        <v>26</v>
      </c>
      <c r="J14" s="23" t="s">
        <v>27</v>
      </c>
      <c r="K14" s="24"/>
      <c r="L14" s="24"/>
      <c r="M14" s="24"/>
      <c r="N14" s="24"/>
      <c r="O14" s="25"/>
      <c r="P14" s="25"/>
      <c r="Q14" s="25"/>
      <c r="R14" s="25"/>
      <c r="S14" s="25"/>
    </row>
    <row r="15" spans="1:19" ht="82.5" customHeight="1">
      <c r="A15" s="19" t="s">
        <v>28</v>
      </c>
      <c r="B15" s="21" t="s">
        <v>29</v>
      </c>
      <c r="C15" s="21" t="s">
        <v>22</v>
      </c>
      <c r="D15" s="47">
        <v>2017</v>
      </c>
      <c r="E15" s="47">
        <v>2025</v>
      </c>
      <c r="F15" s="47" t="s">
        <v>99</v>
      </c>
      <c r="G15" s="14">
        <v>992</v>
      </c>
      <c r="H15" s="14" t="s">
        <v>14</v>
      </c>
      <c r="I15" s="14" t="s">
        <v>30</v>
      </c>
      <c r="J15" s="14" t="s">
        <v>16</v>
      </c>
      <c r="K15" s="26">
        <f aca="true" t="shared" si="3" ref="K15:S15">K16+K17+K18+K19+K20+K21+K22+K23</f>
        <v>54257</v>
      </c>
      <c r="L15" s="26">
        <f t="shared" si="3"/>
        <v>31327.146</v>
      </c>
      <c r="M15" s="26">
        <f t="shared" si="3"/>
        <v>12302.900000000001</v>
      </c>
      <c r="N15" s="26">
        <f t="shared" si="3"/>
        <v>7936.5069</v>
      </c>
      <c r="O15" s="26">
        <f t="shared" si="3"/>
        <v>0</v>
      </c>
      <c r="P15" s="26">
        <f t="shared" si="3"/>
        <v>0</v>
      </c>
      <c r="Q15" s="26">
        <f t="shared" si="3"/>
        <v>0</v>
      </c>
      <c r="R15" s="26">
        <f t="shared" si="3"/>
        <v>0</v>
      </c>
      <c r="S15" s="26">
        <f t="shared" si="3"/>
        <v>0</v>
      </c>
    </row>
    <row r="16" spans="1:19" ht="23.25" customHeight="1">
      <c r="A16" s="49"/>
      <c r="B16" s="51" t="s">
        <v>31</v>
      </c>
      <c r="C16" s="50" t="s">
        <v>22</v>
      </c>
      <c r="D16" s="62">
        <v>2017</v>
      </c>
      <c r="E16" s="62">
        <v>2019</v>
      </c>
      <c r="F16" s="62"/>
      <c r="G16" s="27" t="s">
        <v>32</v>
      </c>
      <c r="H16" s="27" t="s">
        <v>33</v>
      </c>
      <c r="I16" s="27" t="s">
        <v>34</v>
      </c>
      <c r="J16" s="27" t="s">
        <v>35</v>
      </c>
      <c r="K16" s="28">
        <v>715</v>
      </c>
      <c r="L16" s="28">
        <v>849.4</v>
      </c>
      <c r="M16" s="28"/>
      <c r="N16" s="28"/>
      <c r="O16" s="28"/>
      <c r="P16" s="28"/>
      <c r="Q16" s="28"/>
      <c r="R16" s="28"/>
      <c r="S16" s="28"/>
    </row>
    <row r="17" spans="1:19" ht="46.5" customHeight="1">
      <c r="A17" s="49"/>
      <c r="B17" s="51"/>
      <c r="C17" s="50"/>
      <c r="D17" s="50"/>
      <c r="E17" s="50"/>
      <c r="F17" s="50"/>
      <c r="G17" s="29" t="s">
        <v>32</v>
      </c>
      <c r="H17" s="29" t="s">
        <v>33</v>
      </c>
      <c r="I17" s="29" t="s">
        <v>36</v>
      </c>
      <c r="J17" s="29" t="s">
        <v>35</v>
      </c>
      <c r="K17" s="28"/>
      <c r="L17" s="28"/>
      <c r="M17" s="28">
        <v>1005</v>
      </c>
      <c r="N17" s="28"/>
      <c r="O17" s="28"/>
      <c r="P17" s="28"/>
      <c r="Q17" s="28"/>
      <c r="R17" s="28"/>
      <c r="S17" s="28"/>
    </row>
    <row r="18" spans="1:19" ht="45" customHeight="1">
      <c r="A18" s="49"/>
      <c r="B18" s="51" t="s">
        <v>37</v>
      </c>
      <c r="C18" s="50" t="s">
        <v>22</v>
      </c>
      <c r="D18" s="62">
        <v>2017</v>
      </c>
      <c r="E18" s="62">
        <v>2025</v>
      </c>
      <c r="F18" s="62"/>
      <c r="G18" s="27" t="s">
        <v>32</v>
      </c>
      <c r="H18" s="27" t="s">
        <v>38</v>
      </c>
      <c r="I18" s="27" t="s">
        <v>39</v>
      </c>
      <c r="J18" s="27" t="s">
        <v>40</v>
      </c>
      <c r="K18" s="28">
        <v>26000</v>
      </c>
      <c r="L18" s="28">
        <v>7770.7</v>
      </c>
      <c r="M18" s="28"/>
      <c r="N18" s="26"/>
      <c r="O18" s="26"/>
      <c r="P18" s="26"/>
      <c r="Q18" s="26"/>
      <c r="R18" s="26"/>
      <c r="S18" s="26"/>
    </row>
    <row r="19" spans="1:19" ht="30" customHeight="1">
      <c r="A19" s="49"/>
      <c r="B19" s="51"/>
      <c r="C19" s="50"/>
      <c r="D19" s="62"/>
      <c r="E19" s="62"/>
      <c r="F19" s="62"/>
      <c r="G19" s="29" t="s">
        <v>32</v>
      </c>
      <c r="H19" s="29" t="s">
        <v>38</v>
      </c>
      <c r="I19" s="29" t="s">
        <v>41</v>
      </c>
      <c r="J19" s="29" t="s">
        <v>40</v>
      </c>
      <c r="K19" s="28"/>
      <c r="L19" s="28"/>
      <c r="M19" s="28">
        <v>6787.3</v>
      </c>
      <c r="N19" s="26"/>
      <c r="O19" s="26"/>
      <c r="P19" s="26"/>
      <c r="Q19" s="26"/>
      <c r="R19" s="26"/>
      <c r="S19" s="26"/>
    </row>
    <row r="20" spans="1:19" ht="85.5" customHeight="1">
      <c r="A20" s="19"/>
      <c r="B20" s="30" t="s">
        <v>42</v>
      </c>
      <c r="C20" s="21" t="s">
        <v>22</v>
      </c>
      <c r="D20" s="48">
        <v>2017</v>
      </c>
      <c r="E20" s="48">
        <v>2025</v>
      </c>
      <c r="F20" s="48"/>
      <c r="G20" s="23">
        <v>992</v>
      </c>
      <c r="H20" s="23" t="s">
        <v>38</v>
      </c>
      <c r="I20" s="23" t="s">
        <v>41</v>
      </c>
      <c r="J20" s="23" t="s">
        <v>40</v>
      </c>
      <c r="K20" s="28"/>
      <c r="L20" s="28"/>
      <c r="M20" s="28"/>
      <c r="N20" s="28">
        <v>6693.028</v>
      </c>
      <c r="O20" s="28"/>
      <c r="P20" s="28"/>
      <c r="Q20" s="28"/>
      <c r="R20" s="28"/>
      <c r="S20" s="28"/>
    </row>
    <row r="21" spans="1:19" ht="54.75" customHeight="1">
      <c r="A21" s="49"/>
      <c r="B21" s="30" t="s">
        <v>43</v>
      </c>
      <c r="C21" s="50" t="s">
        <v>22</v>
      </c>
      <c r="D21" s="48">
        <v>2017</v>
      </c>
      <c r="E21" s="48">
        <v>2025</v>
      </c>
      <c r="F21" s="48"/>
      <c r="G21" s="27" t="s">
        <v>32</v>
      </c>
      <c r="H21" s="27" t="s">
        <v>44</v>
      </c>
      <c r="I21" s="27" t="s">
        <v>45</v>
      </c>
      <c r="J21" s="27" t="s">
        <v>46</v>
      </c>
      <c r="K21" s="28">
        <v>27542</v>
      </c>
      <c r="L21" s="28">
        <v>22707.046</v>
      </c>
      <c r="M21" s="26"/>
      <c r="N21" s="26"/>
      <c r="O21" s="26"/>
      <c r="P21" s="26"/>
      <c r="Q21" s="26"/>
      <c r="R21" s="26"/>
      <c r="S21" s="26"/>
    </row>
    <row r="22" spans="1:19" ht="36.75" customHeight="1">
      <c r="A22" s="49"/>
      <c r="B22" s="30" t="s">
        <v>47</v>
      </c>
      <c r="C22" s="50" t="s">
        <v>22</v>
      </c>
      <c r="D22" s="48">
        <v>2017</v>
      </c>
      <c r="E22" s="48">
        <v>2025</v>
      </c>
      <c r="F22" s="48"/>
      <c r="G22" s="23" t="s">
        <v>32</v>
      </c>
      <c r="H22" s="23" t="s">
        <v>48</v>
      </c>
      <c r="I22" s="23" t="s">
        <v>49</v>
      </c>
      <c r="J22" s="23" t="s">
        <v>50</v>
      </c>
      <c r="K22" s="28"/>
      <c r="L22" s="28"/>
      <c r="M22" s="28">
        <v>4510.6</v>
      </c>
      <c r="N22" s="28">
        <v>845.6319</v>
      </c>
      <c r="O22" s="28"/>
      <c r="P22" s="28"/>
      <c r="Q22" s="28"/>
      <c r="R22" s="28"/>
      <c r="S22" s="28"/>
    </row>
    <row r="23" spans="1:19" ht="110.25" customHeight="1">
      <c r="A23" s="31"/>
      <c r="B23" s="30" t="s">
        <v>51</v>
      </c>
      <c r="C23" s="21" t="s">
        <v>22</v>
      </c>
      <c r="D23" s="61">
        <v>2020</v>
      </c>
      <c r="E23" s="61">
        <v>2020</v>
      </c>
      <c r="F23" s="21"/>
      <c r="G23" s="32" t="s">
        <v>32</v>
      </c>
      <c r="H23" s="32" t="s">
        <v>48</v>
      </c>
      <c r="I23" s="32" t="s">
        <v>52</v>
      </c>
      <c r="J23" s="32">
        <v>540</v>
      </c>
      <c r="K23" s="28"/>
      <c r="L23" s="28"/>
      <c r="M23" s="28"/>
      <c r="N23" s="28">
        <v>397.847</v>
      </c>
      <c r="O23" s="28"/>
      <c r="P23" s="28"/>
      <c r="Q23" s="28"/>
      <c r="R23" s="28"/>
      <c r="S23" s="28"/>
    </row>
    <row r="24" spans="1:19" ht="67.5" customHeight="1">
      <c r="A24" s="19" t="s">
        <v>20</v>
      </c>
      <c r="B24" s="33" t="s">
        <v>53</v>
      </c>
      <c r="C24" s="21" t="s">
        <v>22</v>
      </c>
      <c r="D24" s="47">
        <v>2017</v>
      </c>
      <c r="E24" s="47">
        <v>2025</v>
      </c>
      <c r="F24" s="47"/>
      <c r="G24" s="23" t="s">
        <v>54</v>
      </c>
      <c r="H24" s="23" t="s">
        <v>14</v>
      </c>
      <c r="I24" s="23" t="s">
        <v>55</v>
      </c>
      <c r="J24" s="23" t="s">
        <v>16</v>
      </c>
      <c r="K24" s="26">
        <f aca="true" t="shared" si="4" ref="K24:S24">K25+K26</f>
        <v>5780.2</v>
      </c>
      <c r="L24" s="26">
        <f t="shared" si="4"/>
        <v>4303.765</v>
      </c>
      <c r="M24" s="26">
        <f t="shared" si="4"/>
        <v>2691.8700000000003</v>
      </c>
      <c r="N24" s="26">
        <f t="shared" si="4"/>
        <v>3651.75824</v>
      </c>
      <c r="O24" s="26">
        <f t="shared" si="4"/>
        <v>0</v>
      </c>
      <c r="P24" s="26">
        <f t="shared" si="4"/>
        <v>0</v>
      </c>
      <c r="Q24" s="26">
        <f t="shared" si="4"/>
        <v>0</v>
      </c>
      <c r="R24" s="26">
        <f t="shared" si="4"/>
        <v>0</v>
      </c>
      <c r="S24" s="26">
        <f t="shared" si="4"/>
        <v>0</v>
      </c>
    </row>
    <row r="25" spans="1:19" ht="86.25" customHeight="1">
      <c r="A25" s="31"/>
      <c r="B25" s="30" t="s">
        <v>56</v>
      </c>
      <c r="C25" s="21" t="s">
        <v>22</v>
      </c>
      <c r="D25" s="48">
        <v>2017</v>
      </c>
      <c r="E25" s="48">
        <v>2025</v>
      </c>
      <c r="F25" s="48"/>
      <c r="G25" s="23" t="s">
        <v>54</v>
      </c>
      <c r="H25" s="23" t="s">
        <v>57</v>
      </c>
      <c r="I25" s="23" t="s">
        <v>58</v>
      </c>
      <c r="J25" s="23" t="s">
        <v>59</v>
      </c>
      <c r="K25" s="28">
        <v>5780.2</v>
      </c>
      <c r="L25" s="28">
        <v>4303.765</v>
      </c>
      <c r="M25" s="28">
        <v>2507.57</v>
      </c>
      <c r="N25" s="28">
        <v>3651.75824</v>
      </c>
      <c r="O25" s="28"/>
      <c r="P25" s="28"/>
      <c r="Q25" s="28"/>
      <c r="R25" s="28"/>
      <c r="S25" s="28"/>
    </row>
    <row r="26" spans="1:19" ht="87" customHeight="1">
      <c r="A26" s="31"/>
      <c r="B26" s="30" t="s">
        <v>60</v>
      </c>
      <c r="C26" s="21" t="s">
        <v>22</v>
      </c>
      <c r="D26" s="61">
        <v>2019</v>
      </c>
      <c r="E26" s="61"/>
      <c r="F26" s="21"/>
      <c r="G26" s="23" t="s">
        <v>32</v>
      </c>
      <c r="H26" s="23" t="s">
        <v>48</v>
      </c>
      <c r="I26" s="23" t="s">
        <v>61</v>
      </c>
      <c r="J26" s="23" t="s">
        <v>50</v>
      </c>
      <c r="K26" s="28"/>
      <c r="L26" s="28"/>
      <c r="M26" s="28">
        <v>184.3</v>
      </c>
      <c r="N26" s="28"/>
      <c r="O26" s="28"/>
      <c r="P26" s="28"/>
      <c r="Q26" s="28"/>
      <c r="R26" s="28"/>
      <c r="S26" s="28"/>
    </row>
    <row r="27" spans="1:19" ht="87" customHeight="1">
      <c r="A27" s="19" t="s">
        <v>62</v>
      </c>
      <c r="B27" s="33" t="s">
        <v>63</v>
      </c>
      <c r="C27" s="21" t="s">
        <v>22</v>
      </c>
      <c r="D27" s="47">
        <v>2017</v>
      </c>
      <c r="E27" s="47">
        <v>2025</v>
      </c>
      <c r="F27" s="47" t="s">
        <v>100</v>
      </c>
      <c r="G27" s="23">
        <v>992</v>
      </c>
      <c r="H27" s="23" t="s">
        <v>14</v>
      </c>
      <c r="I27" s="23" t="s">
        <v>64</v>
      </c>
      <c r="J27" s="23" t="s">
        <v>16</v>
      </c>
      <c r="K27" s="26">
        <f aca="true" t="shared" si="5" ref="K27:S27">K28+K29</f>
        <v>27.6</v>
      </c>
      <c r="L27" s="26">
        <f t="shared" si="5"/>
        <v>1.37</v>
      </c>
      <c r="M27" s="26">
        <f t="shared" si="5"/>
        <v>0</v>
      </c>
      <c r="N27" s="26">
        <f t="shared" si="5"/>
        <v>0</v>
      </c>
      <c r="O27" s="26">
        <f t="shared" si="5"/>
        <v>0</v>
      </c>
      <c r="P27" s="26">
        <f t="shared" si="5"/>
        <v>0</v>
      </c>
      <c r="Q27" s="26">
        <f t="shared" si="5"/>
        <v>0</v>
      </c>
      <c r="R27" s="26">
        <f t="shared" si="5"/>
        <v>0</v>
      </c>
      <c r="S27" s="26">
        <f t="shared" si="5"/>
        <v>0</v>
      </c>
    </row>
    <row r="28" spans="1:19" ht="26.25" customHeight="1">
      <c r="A28" s="49"/>
      <c r="B28" s="51" t="s">
        <v>65</v>
      </c>
      <c r="C28" s="50" t="s">
        <v>22</v>
      </c>
      <c r="D28" s="60">
        <v>2017</v>
      </c>
      <c r="E28" s="60">
        <v>2025</v>
      </c>
      <c r="F28" s="60"/>
      <c r="G28" s="23" t="s">
        <v>32</v>
      </c>
      <c r="H28" s="23" t="s">
        <v>66</v>
      </c>
      <c r="I28" s="23" t="s">
        <v>67</v>
      </c>
      <c r="J28" s="23" t="s">
        <v>68</v>
      </c>
      <c r="K28" s="28">
        <v>27.6</v>
      </c>
      <c r="L28" s="26"/>
      <c r="M28" s="26"/>
      <c r="N28" s="18"/>
      <c r="O28" s="25"/>
      <c r="P28" s="25"/>
      <c r="Q28" s="25"/>
      <c r="R28" s="25"/>
      <c r="S28" s="25"/>
    </row>
    <row r="29" spans="1:19" ht="28.5" customHeight="1">
      <c r="A29" s="49"/>
      <c r="B29" s="51"/>
      <c r="C29" s="50"/>
      <c r="D29" s="60"/>
      <c r="E29" s="60"/>
      <c r="F29" s="60"/>
      <c r="G29" s="23" t="s">
        <v>32</v>
      </c>
      <c r="H29" s="23" t="s">
        <v>66</v>
      </c>
      <c r="I29" s="23" t="s">
        <v>69</v>
      </c>
      <c r="J29" s="23" t="s">
        <v>68</v>
      </c>
      <c r="K29" s="24"/>
      <c r="L29" s="24">
        <v>1.37</v>
      </c>
      <c r="M29" s="24"/>
      <c r="N29" s="24"/>
      <c r="O29" s="25"/>
      <c r="P29" s="25"/>
      <c r="Q29" s="25"/>
      <c r="R29" s="25"/>
      <c r="S29" s="25"/>
    </row>
    <row r="30" spans="1:19" ht="128.25" customHeight="1">
      <c r="A30" s="16" t="s">
        <v>17</v>
      </c>
      <c r="B30" s="34" t="s">
        <v>70</v>
      </c>
      <c r="C30" s="13" t="s">
        <v>13</v>
      </c>
      <c r="D30" s="47">
        <v>2017</v>
      </c>
      <c r="E30" s="47">
        <v>2025</v>
      </c>
      <c r="F30" s="47"/>
      <c r="G30" s="14">
        <v>992</v>
      </c>
      <c r="H30" s="14" t="s">
        <v>14</v>
      </c>
      <c r="I30" s="14" t="s">
        <v>71</v>
      </c>
      <c r="J30" s="14" t="s">
        <v>16</v>
      </c>
      <c r="K30" s="18">
        <f aca="true" t="shared" si="6" ref="K30:S30">K31</f>
        <v>5630.2</v>
      </c>
      <c r="L30" s="18">
        <f t="shared" si="6"/>
        <v>5614.9</v>
      </c>
      <c r="M30" s="18">
        <f t="shared" si="6"/>
        <v>6238.1</v>
      </c>
      <c r="N30" s="18">
        <f t="shared" si="6"/>
        <v>6748.99</v>
      </c>
      <c r="O30" s="18">
        <f t="shared" si="6"/>
        <v>0</v>
      </c>
      <c r="P30" s="18">
        <f t="shared" si="6"/>
        <v>0</v>
      </c>
      <c r="Q30" s="18">
        <f t="shared" si="6"/>
        <v>0</v>
      </c>
      <c r="R30" s="18">
        <f t="shared" si="6"/>
        <v>0</v>
      </c>
      <c r="S30" s="18">
        <f t="shared" si="6"/>
        <v>0</v>
      </c>
    </row>
    <row r="31" spans="1:19" ht="101.25" customHeight="1">
      <c r="A31" s="19" t="s">
        <v>20</v>
      </c>
      <c r="B31" s="34" t="s">
        <v>72</v>
      </c>
      <c r="C31" s="21" t="s">
        <v>22</v>
      </c>
      <c r="D31" s="47">
        <v>2017</v>
      </c>
      <c r="E31" s="47">
        <v>2025</v>
      </c>
      <c r="F31" s="47"/>
      <c r="G31" s="14">
        <v>992</v>
      </c>
      <c r="H31" s="14" t="s">
        <v>14</v>
      </c>
      <c r="I31" s="14" t="s">
        <v>73</v>
      </c>
      <c r="J31" s="14" t="s">
        <v>16</v>
      </c>
      <c r="K31" s="18">
        <f aca="true" t="shared" si="7" ref="K31:S31">K32+K33+K34</f>
        <v>5630.2</v>
      </c>
      <c r="L31" s="18">
        <f t="shared" si="7"/>
        <v>5614.9</v>
      </c>
      <c r="M31" s="18">
        <f t="shared" si="7"/>
        <v>6238.1</v>
      </c>
      <c r="N31" s="18">
        <f t="shared" si="7"/>
        <v>6748.99</v>
      </c>
      <c r="O31" s="18">
        <f t="shared" si="7"/>
        <v>0</v>
      </c>
      <c r="P31" s="18">
        <f t="shared" si="7"/>
        <v>0</v>
      </c>
      <c r="Q31" s="18">
        <f t="shared" si="7"/>
        <v>0</v>
      </c>
      <c r="R31" s="18">
        <f t="shared" si="7"/>
        <v>0</v>
      </c>
      <c r="S31" s="18">
        <f t="shared" si="7"/>
        <v>0</v>
      </c>
    </row>
    <row r="32" spans="1:19" ht="67.5" customHeight="1">
      <c r="A32" s="31"/>
      <c r="B32" s="30" t="s">
        <v>74</v>
      </c>
      <c r="C32" s="21" t="s">
        <v>22</v>
      </c>
      <c r="D32" s="47">
        <v>2017</v>
      </c>
      <c r="E32" s="47">
        <v>2025</v>
      </c>
      <c r="F32" s="47"/>
      <c r="G32" s="23" t="s">
        <v>32</v>
      </c>
      <c r="H32" s="23" t="s">
        <v>75</v>
      </c>
      <c r="I32" s="23" t="s">
        <v>76</v>
      </c>
      <c r="J32" s="23" t="s">
        <v>16</v>
      </c>
      <c r="K32" s="28">
        <v>5630.2</v>
      </c>
      <c r="L32" s="28">
        <v>5614.9</v>
      </c>
      <c r="M32" s="28">
        <v>6111.8</v>
      </c>
      <c r="N32" s="28">
        <v>6468.23</v>
      </c>
      <c r="O32" s="25"/>
      <c r="P32" s="25"/>
      <c r="Q32" s="25"/>
      <c r="R32" s="25"/>
      <c r="S32" s="25"/>
    </row>
    <row r="33" spans="1:19" ht="75.75" customHeight="1">
      <c r="A33" s="35"/>
      <c r="B33" s="30" t="s">
        <v>60</v>
      </c>
      <c r="C33" s="21" t="s">
        <v>22</v>
      </c>
      <c r="D33" s="60">
        <v>2019</v>
      </c>
      <c r="E33" s="60"/>
      <c r="F33" s="22"/>
      <c r="G33" s="23" t="s">
        <v>32</v>
      </c>
      <c r="H33" s="23" t="s">
        <v>75</v>
      </c>
      <c r="I33" s="23" t="s">
        <v>77</v>
      </c>
      <c r="J33" s="23" t="s">
        <v>16</v>
      </c>
      <c r="K33" s="28"/>
      <c r="L33" s="28"/>
      <c r="M33" s="28">
        <v>126.3</v>
      </c>
      <c r="N33" s="28"/>
      <c r="O33" s="28"/>
      <c r="P33" s="28"/>
      <c r="Q33" s="28"/>
      <c r="R33" s="28"/>
      <c r="S33" s="28"/>
    </row>
    <row r="34" spans="1:19" ht="108" customHeight="1">
      <c r="A34" s="36"/>
      <c r="B34" s="30" t="s">
        <v>78</v>
      </c>
      <c r="C34" s="21" t="s">
        <v>22</v>
      </c>
      <c r="D34" s="60">
        <v>2020</v>
      </c>
      <c r="E34" s="60"/>
      <c r="F34" s="22"/>
      <c r="G34" s="32" t="s">
        <v>32</v>
      </c>
      <c r="H34" s="32" t="s">
        <v>75</v>
      </c>
      <c r="I34" s="32" t="s">
        <v>79</v>
      </c>
      <c r="J34" s="32" t="s">
        <v>16</v>
      </c>
      <c r="K34" s="36"/>
      <c r="L34" s="36"/>
      <c r="M34" s="36"/>
      <c r="N34" s="36">
        <v>280.76</v>
      </c>
      <c r="O34" s="36"/>
      <c r="P34" s="36"/>
      <c r="Q34" s="36"/>
      <c r="R34" s="36"/>
      <c r="S34" s="36"/>
    </row>
  </sheetData>
  <sheetProtection selectLockedCells="1" selectUnlockedCells="1"/>
  <mergeCells count="34">
    <mergeCell ref="P2:S2"/>
    <mergeCell ref="A5:S5"/>
    <mergeCell ref="A8:A9"/>
    <mergeCell ref="B8:B9"/>
    <mergeCell ref="C8:C9"/>
    <mergeCell ref="D8:E8"/>
    <mergeCell ref="F8:F9"/>
    <mergeCell ref="G8:J8"/>
    <mergeCell ref="K8:S8"/>
    <mergeCell ref="F18:F19"/>
    <mergeCell ref="G10:J10"/>
    <mergeCell ref="A16:A17"/>
    <mergeCell ref="B16:B17"/>
    <mergeCell ref="C16:C17"/>
    <mergeCell ref="D16:D17"/>
    <mergeCell ref="E16:E17"/>
    <mergeCell ref="F16:F17"/>
    <mergeCell ref="D28:D29"/>
    <mergeCell ref="E28:E29"/>
    <mergeCell ref="A18:A19"/>
    <mergeCell ref="B18:B19"/>
    <mergeCell ref="C18:C19"/>
    <mergeCell ref="D18:D19"/>
    <mergeCell ref="E18:E19"/>
    <mergeCell ref="F28:F29"/>
    <mergeCell ref="D33:E33"/>
    <mergeCell ref="D34:E34"/>
    <mergeCell ref="A21:A22"/>
    <mergeCell ref="C21:C22"/>
    <mergeCell ref="D23:E23"/>
    <mergeCell ref="D26:E26"/>
    <mergeCell ref="A28:A29"/>
    <mergeCell ref="B28:B29"/>
    <mergeCell ref="C28:C29"/>
  </mergeCells>
  <printOptions/>
  <pageMargins left="0.7083333333333334" right="0.19652777777777777" top="0.2625" bottom="0.4819444444444444" header="0.5118055555555555" footer="0.31527777777777777"/>
  <pageSetup fitToHeight="0" fitToWidth="1" horizontalDpi="300" verticalDpi="300" orientation="landscape" paperSize="9" scale="46" r:id="rId1"/>
  <headerFooter alignWithMargins="0">
    <oddFooter>&amp;C&amp;"Times New Roman,Обычный"&amp;12&amp;A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 к постановлению от 04 марта 2021 года № 84</dc:title>
  <dc:subject/>
  <dc:creator>Гриничева</dc:creator>
  <cp:keywords/>
  <dc:description/>
  <cp:lastModifiedBy>Роза</cp:lastModifiedBy>
  <cp:lastPrinted>2021-03-11T05:44:03Z</cp:lastPrinted>
  <dcterms:created xsi:type="dcterms:W3CDTF">2006-09-28T05:33:49Z</dcterms:created>
  <dcterms:modified xsi:type="dcterms:W3CDTF">2021-03-11T07:21:57Z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XXJ7TYMEEKJ2-1303-314</vt:lpwstr>
  </property>
  <property fmtid="{D5CDD505-2E9C-101B-9397-08002B2CF9AE}" pid="3" name="_dlc_DocIdItemGuid">
    <vt:lpwstr>edba9fb4-17c4-4e9b-8e3f-d5e876f7e9a8</vt:lpwstr>
  </property>
  <property fmtid="{D5CDD505-2E9C-101B-9397-08002B2CF9AE}" pid="4" name="_dlc_DocIdUrl">
    <vt:lpwstr>https://vip.gov.mari.ru/mturek/_layouts/DocIdRedir.aspx?ID=XXJ7TYMEEKJ2-1303-314, XXJ7TYMEEKJ2-1303-314</vt:lpwstr>
  </property>
  <property fmtid="{D5CDD505-2E9C-101B-9397-08002B2CF9AE}" pid="5" name="Описание">
    <vt:lpwstr>           
</vt:lpwstr>
  </property>
  <property fmtid="{D5CDD505-2E9C-101B-9397-08002B2CF9AE}" pid="6" name="Папка">
    <vt:lpwstr>2021 год</vt:lpwstr>
  </property>
</Properties>
</file>